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30" activeTab="10"/>
  </bookViews>
  <sheets>
    <sheet name="3101" sheetId="1" r:id="rId1"/>
    <sheet name="3102" sheetId="2" r:id="rId2"/>
    <sheet name="3105" sheetId="3" r:id="rId3"/>
    <sheet name="3111" sheetId="4" r:id="rId4"/>
    <sheet name="3121" sheetId="5" r:id="rId5"/>
    <sheet name="3171" sheetId="6" r:id="rId6"/>
    <sheet name="3172" sheetId="7" state="hidden" r:id="rId7"/>
    <sheet name="3192" sheetId="8" r:id="rId8"/>
    <sheet name="3200" sheetId="9" r:id="rId9"/>
    <sheet name="3241" sheetId="10" r:id="rId10"/>
    <sheet name="3242" sheetId="11" r:id="rId11"/>
  </sheets>
  <definedNames>
    <definedName name="_xlnm.Print_Area" localSheetId="0">'3101'!$A:$P</definedName>
    <definedName name="_xlnm.Print_Area" localSheetId="1">'3102'!$A$1:$P$356</definedName>
    <definedName name="_xlnm.Print_Area" localSheetId="2">'3105'!$A$1:$N$315</definedName>
    <definedName name="_xlnm.Print_Area" localSheetId="3">'3111'!$A$1:$P$282</definedName>
    <definedName name="_xlnm.Print_Area" localSheetId="4">'3121'!$A:$P</definedName>
    <definedName name="_xlnm.Print_Area" localSheetId="5">'3171'!$A:$P</definedName>
    <definedName name="_xlnm.Print_Area" localSheetId="6">'3172'!$A:$P</definedName>
    <definedName name="_xlnm.Print_Area" localSheetId="7">'3192'!$A$1:$P$213</definedName>
    <definedName name="_xlnm.Print_Area" localSheetId="8">'3200'!$A:$P</definedName>
    <definedName name="_xlnm.Print_Area" localSheetId="9">'3241'!$A:$P</definedName>
    <definedName name="_xlnm.Print_Area" localSheetId="10">'3242'!$A:$P</definedName>
  </definedNames>
  <calcPr fullCalcOnLoad="1"/>
</workbook>
</file>

<file path=xl/sharedStrings.xml><?xml version="1.0" encoding="utf-8"?>
<sst xmlns="http://schemas.openxmlformats.org/spreadsheetml/2006/main" count="8424" uniqueCount="492">
  <si>
    <t>(грн)</t>
  </si>
  <si>
    <t>Код</t>
  </si>
  <si>
    <t>Найменування</t>
  </si>
  <si>
    <t>загальний фонд</t>
  </si>
  <si>
    <t>спеціальний фонд</t>
  </si>
  <si>
    <t>у тому числі бюджет розвитку</t>
  </si>
  <si>
    <t xml:space="preserve"> </t>
  </si>
  <si>
    <t>Надходження із загального фонду бюджету</t>
  </si>
  <si>
    <t>Х</t>
  </si>
  <si>
    <t>УСЬОГО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</si>
  <si>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</si>
  <si>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</si>
  <si>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</si>
  <si>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</si>
  <si>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N з/п</t>
  </si>
  <si>
    <t>Напрями використання бюджетних коштів</t>
  </si>
  <si>
    <t>Показники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</si>
  <si>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</si>
  <si>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</si>
  <si>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</si>
  <si>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</si>
  <si>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</si>
  <si>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</si>
  <si>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9. Структура видатків на оплату праці:</t>
  </si>
  <si>
    <t>у тому числі оплата праці штатних одиниць за загальним фондом, що враховані також у спеціальному фонді</t>
  </si>
  <si>
    <t>10. Чисельність зайнятих у бюджетних установах:</t>
  </si>
  <si>
    <t>Категорії працівників</t>
  </si>
  <si>
    <t>з них: штатні одиниці за загальним фондом, що враховані також у спеціальному фонді</t>
  </si>
  <si>
    <t>Найменування місцевої/регіональної програми</t>
  </si>
  <si>
    <t>Коли та яким документом затверджена</t>
  </si>
  <si>
    <t>Загальна вартість об'єкта</t>
  </si>
  <si>
    <t>рівень будівельної готовності об'єкта на кінець бюджетного періоду, %</t>
  </si>
  <si>
    <t>спеціальний фонд (бюджет розвитку)</t>
  </si>
  <si>
    <t>Код Економічної класифікації видатків бюджету / код Класифікації кредитування бюджету</t>
  </si>
  <si>
    <t>Затверджено з урахуванням змін</t>
  </si>
  <si>
    <t>Кредиторська заборгованість на початок минулого бюджетного періоду</t>
  </si>
  <si>
    <t>Кредиторська заборгованість на кінець минулого бюджетного періоду</t>
  </si>
  <si>
    <t>Погашено кредиторську заборгованість за рахунок коштів</t>
  </si>
  <si>
    <t>загального фонду</t>
  </si>
  <si>
    <t>спеціального фонду</t>
  </si>
  <si>
    <t>затверджені призначення</t>
  </si>
  <si>
    <t>кредиторська заборгованість на початок поточного бюджетного періоду</t>
  </si>
  <si>
    <t>планується погасити кредиторську заборгованість за рахунок коштів</t>
  </si>
  <si>
    <t>граничний обсяг</t>
  </si>
  <si>
    <t>Касові видатки / надання кредитів</t>
  </si>
  <si>
    <t>Причини виникнення заборгованості</t>
  </si>
  <si>
    <t>Вжиті заходи щодо погашення заборгованості</t>
  </si>
  <si>
    <t>(підпис)</t>
  </si>
  <si>
    <t>(прізвище та ініціали)</t>
  </si>
  <si>
    <t>разом
(7 + 8)</t>
  </si>
  <si>
    <t>разом
(11 + 12)</t>
  </si>
  <si>
    <t>разом
(3 + 4)</t>
  </si>
  <si>
    <t>N  з/п</t>
  </si>
  <si>
    <t>разом
(5 + 6)</t>
  </si>
  <si>
    <t>разом
(8 + 9)</t>
  </si>
  <si>
    <t>затверджено</t>
  </si>
  <si>
    <t>фактично зайняті</t>
  </si>
  <si>
    <t>разом
(4 + 5)</t>
  </si>
  <si>
    <t>разом
(10 + 11)</t>
  </si>
  <si>
    <t>Строк реалізації об'єкта (рік початку і завершення)</t>
  </si>
  <si>
    <t>Найменування об'єкта відповідно до проектно-кошторисної документації</t>
  </si>
  <si>
    <t>Касові видатки /  надання кредитів</t>
  </si>
  <si>
    <t>Зміна кредиторської заборгованості 
(6 - 5)</t>
  </si>
  <si>
    <t>Бюджетні зобов'язання 
 (4 + 6)</t>
  </si>
  <si>
    <t>очікуваний обсяг взяття поточних зобов'язань 
(3 - 5)</t>
  </si>
  <si>
    <t>можлива кредиторська заборгованість на початок планового бюджетного періоду 
 (4 - 5 - 6)</t>
  </si>
  <si>
    <t>очікуваний обсяг взяття поточних зобов'язань
(8 - 10)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</si>
  <si>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</si>
  <si>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</si>
  <si>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</si>
  <si>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</si>
  <si>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Начальник планово-економічного відділу</t>
  </si>
  <si>
    <t>4. Мета та завдання бюджетної програми на 2019 - 2021 роки:</t>
  </si>
  <si>
    <t>2017 рік (звіт)</t>
  </si>
  <si>
    <t>2018 рік (затверджено)</t>
  </si>
  <si>
    <t>2019 рік (проект)</t>
  </si>
  <si>
    <t>Кошти, що передаються із загального фонду до спеціального фонду (бюджету розвитку)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</si>
  <si>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</t>
  </si>
  <si>
    <r>
      <t xml:space="preserve">1) мета бюджетної програми, строки її реалізації: </t>
    </r>
    <r>
      <rPr>
        <sz val="11"/>
        <color indexed="8"/>
        <rFont val="Times New Roman"/>
        <family val="1"/>
      </rPr>
      <t xml:space="preserve">Надання соціальних послуг, зокрема стаціонарного догляду дітям з інвалідністю, забезпечення в стаціонарних установах системи Міністерства соціальної політики України умов для захисту прав та якості життя дітей, які потребують стороннього догляду, підтримки їх фізичного стану та соціальних контактів </t>
    </r>
  </si>
  <si>
    <t xml:space="preserve">1. Бюджетний кодекс України </t>
  </si>
  <si>
    <t>4. Типове положення про дитячий будинок-інтернат  затверджений постановою Кабінету Міністрів України від 14.03.2016 № 978" Деякі питання соціального захисту дітей з інвалідністб та осіб з інвалідністю"</t>
  </si>
  <si>
    <t>5. Постанова Кабінету міністрів України "Про оплату праці працівників на основі Єдиної тарифної сітки розрядів і коефіцієнтів з оплати праці працівників установ, закладів та організацій окремих галузей бюджетної сфери (зі змінами)" від 30.08.2002 № 1298</t>
  </si>
  <si>
    <t>7. Наказ Міністерства праці та соціальної політики України та Міністерства охорони здоров'я України від 05.10.2005 №308/519 "Про впорядкування умов оплати праці працівників закладів охорони здоров'я та установ соціального захисту населення"</t>
  </si>
  <si>
    <t>8.Наказ Міністерства  соціальної політики України  "Деякі питання комплексної реабілітації осіб з інвалідністю" від 09.08.2016 № 855</t>
  </si>
  <si>
    <t xml:space="preserve">9. Наказ Міністерства  соціальної політики України "Деякі питанна діяльності реабілітаційних  установ  для осіб з інвалідністю" від 31.10.2016 №1252 </t>
  </si>
  <si>
    <t>10. Наказ Міністерства соціальної політики України "Про затвердження Порядку виплати надбавки за вислугу років працівниками державних та комунальних установ соціального захисту населення"  від 15.06.2011 №239</t>
  </si>
  <si>
    <t>11. Постанова Кабінету Міністрів України  "Про встановлення надбавки окремим працівникам установ соціального захисту населення"від 29.09.2010 № 875</t>
  </si>
  <si>
    <r>
      <t xml:space="preserve">2) завдання бюджетної програми: </t>
    </r>
    <r>
      <rPr>
        <sz val="11"/>
        <color indexed="8"/>
        <rFont val="Times New Roman"/>
        <family val="1"/>
      </rPr>
      <t>Забезпечення соціальними послугами стаціонарного догляду з наданням місця для проживання дітям з вадами фізичного та розумового розвитку</t>
    </r>
  </si>
  <si>
    <t>2020 рік (прогноз)</t>
  </si>
  <si>
    <t>2021 рік (прогноз)</t>
  </si>
  <si>
    <t>4) надання кредитів за кодами Класифікації кредитування бюджету у 2020 - 2021 роках:</t>
  </si>
  <si>
    <t>2) надходження для виконання бюджетної програми у 2020 - 2021 роках:</t>
  </si>
  <si>
    <t>2018 рік (план)</t>
  </si>
  <si>
    <t>2019 рік</t>
  </si>
  <si>
    <t>2020 рік</t>
  </si>
  <si>
    <t>1) місцеві/регіональні програми, які виконуються в межах бюджетної програми у 2017 - 2019 роках:</t>
  </si>
  <si>
    <t>2) місцеві/регіональні програми, які виконуються в межах бюджетної програми у 2020 - 2021 роках:</t>
  </si>
  <si>
    <t>12. Об'єкти, які виконуються в межах бюджетної програми за рахунок коштів бюджету розвитку у 2017 - 2019 роках:</t>
  </si>
  <si>
    <t>Заробітна плата</t>
  </si>
  <si>
    <t>Нарахування на оплату праці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</si>
  <si>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</si>
  <si>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</si>
  <si>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</si>
  <si>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</si>
  <si>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</si>
  <si>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Оплата комунальних послуг та енергоносіїв</t>
  </si>
  <si>
    <t>Окремі заходи по реалізації державних (регіональних) програм, не віднесені до заходів розвитку</t>
  </si>
  <si>
    <t>Соціальне забезпечення</t>
  </si>
  <si>
    <t>Інші поточні видатки</t>
  </si>
  <si>
    <t>Придбання обладнання і предметів довгострокового користування</t>
  </si>
  <si>
    <t>Капітальний ремонт</t>
  </si>
  <si>
    <t>Реконструкція та реставрація інших об'єктів</t>
  </si>
  <si>
    <t>Виплата заробітної плати працівникам установи</t>
  </si>
  <si>
    <t>Інші видатки пов’язанні із забезпеченням функціонування установи</t>
  </si>
  <si>
    <t>1.</t>
  </si>
  <si>
    <t>2.</t>
  </si>
  <si>
    <t>3.</t>
  </si>
  <si>
    <t>кількість установ</t>
  </si>
  <si>
    <t>кількість штатних одиниць</t>
  </si>
  <si>
    <t>в тому числі:</t>
  </si>
  <si>
    <t>лікарі</t>
  </si>
  <si>
    <t>педагогічний персонал</t>
  </si>
  <si>
    <t>середній медичний персонал</t>
  </si>
  <si>
    <t>молодший медичний персонал</t>
  </si>
  <si>
    <t>інші спеціалісти</t>
  </si>
  <si>
    <t>інші працівники</t>
  </si>
  <si>
    <t>одиниць</t>
  </si>
  <si>
    <t>Мережа установ та закладів</t>
  </si>
  <si>
    <t>Штатний розпис</t>
  </si>
  <si>
    <t>кількість місць в установах</t>
  </si>
  <si>
    <t>кількість користувачів послуг</t>
  </si>
  <si>
    <t>кількість ліжко-днів</t>
  </si>
  <si>
    <t>ліжок</t>
  </si>
  <si>
    <t>осіб</t>
  </si>
  <si>
    <t>тис.                                 ліжко-днів</t>
  </si>
  <si>
    <t xml:space="preserve">Звіт  про використання ліжкового фонду будинків-інтернатів </t>
  </si>
  <si>
    <t>4.</t>
  </si>
  <si>
    <t>витрати на утримання з розрахунку на одного користувача на рік</t>
  </si>
  <si>
    <t>розрахунково</t>
  </si>
  <si>
    <t>чисельність користувачів послуг відносно чисельності фахових спеціалістів, на одного фахівця</t>
  </si>
  <si>
    <t>лікарів</t>
  </si>
  <si>
    <t>у т.ч. на одного фахівця з числа:</t>
  </si>
  <si>
    <t xml:space="preserve">інші працівники </t>
  </si>
  <si>
    <t>грн</t>
  </si>
  <si>
    <t xml:space="preserve"> розрахунково</t>
  </si>
  <si>
    <t>частка користувачів послуг відносно кількості осіб, які потребують цих послуг</t>
  </si>
  <si>
    <t xml:space="preserve">житлова площа на одного користувача послуг </t>
  </si>
  <si>
    <t>%</t>
  </si>
  <si>
    <t>кв.м</t>
  </si>
  <si>
    <t>Паспорти технічного опису конструктивних елементів будинків та споруд установ</t>
  </si>
  <si>
    <t>Обов’язкові виплати</t>
  </si>
  <si>
    <t xml:space="preserve">Стимулюючі доплати та  надбавки  </t>
  </si>
  <si>
    <t>Матеріальна допомога</t>
  </si>
  <si>
    <t>Премії</t>
  </si>
  <si>
    <t>2018 рік</t>
  </si>
  <si>
    <t>Дебіторська заборгованість на 01.01.2018</t>
  </si>
  <si>
    <t>4) аналіз управління бюджетними зобов'язаннями та пропозиції щодо упорядкування бюджетних зобов'язань у 2019 році.</t>
  </si>
  <si>
    <t>Благодійни внески, гранти та подарунки</t>
  </si>
  <si>
    <t>Плата за оренду майна бюджетних установ </t>
  </si>
  <si>
    <t>Надходження бюджетних установ від реалізації в установленому порядку майна (крім нерухомого майна) </t>
  </si>
  <si>
    <t>25010300 </t>
  </si>
  <si>
    <t>25010400 </t>
  </si>
  <si>
    <r>
      <t xml:space="preserve">1) мета бюджетної програми, строки її реалізації: </t>
    </r>
    <r>
      <rPr>
        <sz val="11"/>
        <color indexed="8"/>
        <rFont val="Times New Roman"/>
        <family val="1"/>
      </rPr>
      <t xml:space="preserve">Надання соціальних послуг громадянам похилого віку, особам з інвалідністю, зокрема стаціонарного догляду, забезпечення в стаціонарних установах системи Міністерства соціальної політики України умов для захисту прав та якості життя осіб, які потребують стороннього догляду, підтримки їх фізичного стану та соціальних контактів </t>
    </r>
  </si>
  <si>
    <r>
      <t xml:space="preserve">2) завдання бюджетної програми: </t>
    </r>
    <r>
      <rPr>
        <sz val="11"/>
        <color indexed="8"/>
        <rFont val="Times New Roman"/>
        <family val="1"/>
      </rPr>
      <t>Забезпечення соціальними послугами в будинках-інтернатах усіх типів, пансіонатах для громадян похилого віку та інвалідів</t>
    </r>
  </si>
  <si>
    <t xml:space="preserve">4. Типове Положення про будинок-інтернат для громадян похилого віку та інвалідів, геріатричний пансіонат, пансіонат для ветеранів війни і праці. Типове Положення про психоневрологічний інтернат, затверджені наказом Міністерства праці та соціальної політики України від 29 грудня 2001 р. № 549. </t>
  </si>
  <si>
    <t>12. Постанова Кабінету Міністрів України  "Про затвердження Порядку виплати надбавки за вислугу років медичним та фармацевтичним працівникам державних та комунальних закладів охорони здоров'я" від 29.09.2009 №1418</t>
  </si>
  <si>
    <t>13. Постанова Кабінету Міністрів України "Про встановлення надбавки педагогічним працівникам дошкільних, позашкільних, загальноосвітніх, професійно-технічних навчальних закладів, вищих навчальних закладів I-II рівня акредитації, інших установ і закладів незалежно від їх підпорядкування" від 23.03.2012 № 373</t>
  </si>
  <si>
    <t xml:space="preserve">Забезпечення концентрації фінансових ресурсів по спеціальному фонду та використання їх  установами відбувається у відповідності до Бюджетного кодексу України, постанови КМУ від 28.02.2002 № 228 "Про затвердження порядку складання, розгляду, затвердження та основних вимог до виконання кошторисів бюджетних установ" та наказу Міністерства фінансів України від 28.01.02р. №57.  </t>
  </si>
  <si>
    <r>
      <t xml:space="preserve">2) завдання бюджетної програми: </t>
    </r>
    <r>
      <rPr>
        <sz val="11"/>
        <color indexed="8"/>
        <rFont val="Times New Roman"/>
        <family val="1"/>
      </rPr>
      <t>Забезпечення діяльності центрів професійної реабілітації інвалідів та центрів соціальної реабілітації дітей з інвалідністю сфери органів праці та соціального захисту населення</t>
    </r>
  </si>
  <si>
    <r>
      <t xml:space="preserve">1) мета бюджетної програми, строки її реалізації: </t>
    </r>
    <r>
      <rPr>
        <sz val="11"/>
        <color indexed="8"/>
        <rFont val="Times New Roman"/>
        <family val="1"/>
      </rPr>
      <t xml:space="preserve">Надання реабілітаційних послуг особам з інвалідністю та дітям з інвалідністю в  установах системи Міністерства соціальної політики України, умов для захисту прав та якості життя дітей, підтримки їх фізичного стану та соціальних контактів </t>
    </r>
  </si>
  <si>
    <t>4. Типове положення про надання реабілітаційних послуг особам з інвалідністю та дітям з інвалідністю</t>
  </si>
  <si>
    <t>кількість установ для дітей з інвалідністю</t>
  </si>
  <si>
    <t>кількість дітей з інвалідністю, які проходять реабілітацію</t>
  </si>
  <si>
    <t xml:space="preserve">кількість дітей з інваліднісью, які отримали реабілітаційні послуги </t>
  </si>
  <si>
    <t>середні витрати на реабілітацію однієї дітей з інвалідністю на рік</t>
  </si>
  <si>
    <t>кількість дітей з інвалідністю, які інтегровані в дошкільні, загальноосвітні навчальні заклади</t>
  </si>
  <si>
    <t>відсоток охоплення дітей з інвалідністю реабілітаційними послугами</t>
  </si>
  <si>
    <t>частка дітей з інвалідністю, які інтегровані в дошкільні, загальноосвітні навчальні заклади, до загальної їх чисельності</t>
  </si>
  <si>
    <t>гривень</t>
  </si>
  <si>
    <t>Звітність МСПУ</t>
  </si>
  <si>
    <t>17. Наказ Міністерства України у справах сім'ї, молоді та спорту "про затвердження Типових штатних нормативів працівників центру соціально-психологічної реабілітації дітей та молоді з функціональними обмеженнями, соціального гуртожитку, соціального центру матері та дитини" від 06.10.2005 року №2280</t>
  </si>
  <si>
    <t>18. Наказ Міністерства України у справах сім'ї, молоді та спорту "Про затвердження Типових нормативів оснащення" від 04.02.2006 №299</t>
  </si>
  <si>
    <t>4. Закон України " Про забезпечення організаційно-правових умов соціального захисту дітей-сиріт та дітей, позбавлених батьківського піклування" від 13.01.2005 року № 2342</t>
  </si>
  <si>
    <t>6. Закон України "Про соціальні послуги" від 19.06.2003 № 936</t>
  </si>
  <si>
    <t>5. Закон України "Про житловий фонд соціального призначення" від 12.01.2006 №3334-ІV</t>
  </si>
  <si>
    <t>7. Закон України " Про соціальну роботу з дітьми та молоддю" від 21.06.2001 року № 2558</t>
  </si>
  <si>
    <t>8. Закон України " Про охорону дитинства" від 26.04.2001 року № 2402</t>
  </si>
  <si>
    <t>9.Закон України " Про сприяння соціальному становленню та розвитку молоді в Україні" від 05.02.1993 року № 2998</t>
  </si>
  <si>
    <t>10.Указ Президента України "Про затвердження заходів щодо поліпшення становища дітей-сиріт і дітей, які залишилися без піклування батьків" від 17.10.1997 року №1153/97</t>
  </si>
  <si>
    <t>11.Указ Президента України "Про першочергові заходи щодо захисту прав дітей" від 11.07.2005 року №1086/2005</t>
  </si>
  <si>
    <t>12.Постанова Кабінету Міністрів України "Про затвердження Типового положення про соціальний гуртожиток для дітей-сиріт та дітей, позбавлених батьківського піклування" від 08.09.2005 року №878</t>
  </si>
  <si>
    <t>13. Постанова Кабінету Міністрів України "Про затвердження Державної програми подолання дитячої безпритульності і бездоглядності на 2006-2010 роки від 11.05.2006 року №623</t>
  </si>
  <si>
    <t>14. Постанова Кабінету Міністрів України "Про поліпшення виховання, навчання, соціального захисту та матеріального забезпечення дітей-сиріт і дітей, позбавлених батьківського піклування" від 05.04.1994 року №226</t>
  </si>
  <si>
    <t>15. Постанова Кабінету Міністрів України "Питання діяльності органів опіки та піклування, пов'язаної із захистом прав дитини" від 24.09.2008 №866</t>
  </si>
  <si>
    <t>16. Наказ Міністерства соціальної політики України  "Про умови оплати праці працівників  закладів соціального захисту дітей, закладів соціального обслуговування і центрів соціальних служб для сім"ї, дітей та молоді" від 18.05.2015 року №526</t>
  </si>
  <si>
    <r>
      <t xml:space="preserve">1) мета бюджетної програми, строки її реалізації: </t>
    </r>
    <r>
      <rPr>
        <sz val="11"/>
        <color indexed="8"/>
        <rFont val="Times New Roman"/>
        <family val="1"/>
      </rPr>
      <t>Забезпечення надання соціальних послуг дітям, які опинились у складних життєвих обставинах та забезпечення соціально-правового захисту дітей</t>
    </r>
  </si>
  <si>
    <r>
      <t xml:space="preserve">2) завдання бюджетної програми: </t>
    </r>
    <r>
      <rPr>
        <sz val="11"/>
        <color indexed="8"/>
        <rFont val="Times New Roman"/>
        <family val="1"/>
      </rPr>
      <t>Надання соціальними гуртожитками послуг дітям-сиротам та дітям, позбавленим батьківського піклування, віком від 15 до 18 років, а також особам з числа дітей-сиріт та дітей, позбавлених батьківського піклування, віком від 18 до 23 років з тимчасового проживання та створення умов для соціальної адаптації осіб, що в них проживають, та їх підготовка до самостійного життя</t>
    </r>
  </si>
  <si>
    <t>кількість соціальних гуртожитків для дітей-сиріт та дітей, позбавлених батьківського піклування</t>
  </si>
  <si>
    <t>кількість штатних працівників у соціальних гуртожитках для дітей-сиріт та дітей, позбавлених батьківського піклування</t>
  </si>
  <si>
    <t>кількість місць у соціальних гуртожитках для дітей-сиріт та дітей, позбавлених батьківського піклування</t>
  </si>
  <si>
    <t>звітність</t>
  </si>
  <si>
    <t>кількість осіб, які перебувають протягом року у соціальних гуртожитках для дітей-сиріт та дітей, позбавлених батьківського піклування</t>
  </si>
  <si>
    <t xml:space="preserve">звітність </t>
  </si>
  <si>
    <t>середньорічні витрати на одне місце в соціальних гуртожитках для дітей-сиріт та дітей, позбавлених батьківського піклування</t>
  </si>
  <si>
    <t>середньомісячна заробітна плата працівників соціальних гуртожитків для дітей-сиріт та дітей, позбавлених батьківського піклування</t>
  </si>
  <si>
    <t>кількість дітей-сиріт та дітей, позбавлених батьківського піклування, віком від 15 до 18 років, а також осіб з числа дітей-сиріт та дітей, позбавлених батьківського піклування, віком від 18 до 23 років, які були забезпечені житлом протягом року</t>
  </si>
  <si>
    <t>кількість психологічних, соціально-педагогічних, юридичних, соціально-економічних та інформаційних послуг, наданих протягом року</t>
  </si>
  <si>
    <t>кількість дітей, адаптованих до самостійного життя після вибуття із соціального гуртожитку для дітей-сиріт та дітей, позбавлених батьківського піклування</t>
  </si>
  <si>
    <t>працевлаштовано</t>
  </si>
  <si>
    <t>забезпечено житлом</t>
  </si>
  <si>
    <t>відновлено родинні зв'язки</t>
  </si>
  <si>
    <t>динаміка кількості дітей-сиріт та дітей, позбавлених батьківського піклування, віком від 15 до 18 років, а також осіб з числа дітей-сиріт та дітей, позбавлених батьківського піклування, віком від 18 до 23 років, які були забезпечені житлом у регіоні за рік, порівняно з попереднім роком</t>
  </si>
  <si>
    <t>штатний розпис</t>
  </si>
  <si>
    <t>4. Наказ Міністерства фінансів України  «Про деякі питання запровадження програмно-цільового методу складання та виконання місцевих бюджетів»від 26.08.2014№ 836, зареєстрованого в Міністерстві юстиції України 10.09.2014 № 1103/25880 (зі змінами)</t>
  </si>
  <si>
    <t>5.Закон України «Про соціальні послуги» від 19 червня 2003 року № 966-IV, (зміни від 21.02.2016)</t>
  </si>
  <si>
    <t>6. Закон України «Про соціальну роботу з сім’ями, дітьми та молоддю» від  21 червня 2001 року № 2558-III; (зміни від 08.10.2016)</t>
  </si>
  <si>
    <t>7. Закон України «Про державні соціальні стандарти та державні соціальні гарантії», 5 жовтня 2000 року № 2017-III, (зміна від 07.04.2012р.)</t>
  </si>
  <si>
    <t xml:space="preserve">8. Постанова Кабінету Міністрів України від 01.08.2013 № 573 «Про затвердження Загального положення про центр соціальних служб для сім’ї, дітей та молоді»; </t>
  </si>
  <si>
    <t>9. Положення про Чернігівський обласний центр соціальних служб для сім’ї, дітей та молоді від 17 листопада 2016 р. № 692</t>
  </si>
  <si>
    <t>10. Розпорядження голови Чернігіської обласної державної адміністрації "Про затвердження обласної програми реформування системи закладів для дітей-сиріт та дітей, позбавлених батьківського піклування" від 28.03.2008 року № 119</t>
  </si>
  <si>
    <t>11.Розпорядження голови Чернігівської обласної державної адміністрації від 06 серпня 2013 року  № 314«Про затвердження обласного плану заходів з реалізації Національної стратегії профілактики соціального сирітства до 2020 року</t>
  </si>
  <si>
    <t>12. Рішення Чернігівської обласної ради двадцять восьма сесія шостого скликання «Про затвердження Цільвої соціальної програми протидії ВІЛ-інфекції/СНІДу на 2015-2018 роки у Чернігівській області» від 10 вересня 2015 року</t>
  </si>
  <si>
    <t>13. Рішення Чернігівської обласної ради  "Про затвердження обласної програми Молодь Чернігівщини на 2016 -2020 роки" від 29.03.2016</t>
  </si>
  <si>
    <t>14. Наказ Міністерства соціальної політики України "Про умови оплати праці працівників закладів соціального захисту дітей, закладів соціального обслуговування і центрів соціальниз служб для сім`ї, дітей та молоді" від 18.05.2015 № 526 (зі змінами)</t>
  </si>
  <si>
    <r>
      <t xml:space="preserve">2) завдання бюджетної програми: </t>
    </r>
    <r>
      <rPr>
        <sz val="11"/>
        <color indexed="8"/>
        <rFont val="Times New Roman"/>
        <family val="1"/>
      </rPr>
      <t>Надання соціальних послуг дітям, молоді та сім'ям, які опинились у складних життєвих обставинах та потребують сторонньої допомоги</t>
    </r>
  </si>
  <si>
    <t>кількість центрів соціальних служб для сім'ї, дітей та молоді</t>
  </si>
  <si>
    <t>кількість штатних працівників центрів</t>
  </si>
  <si>
    <t>кількість закладів, що надають соціальні послуги сім'ям, дітям та молоді, діяльність яких координується центрами соціальних служб для сім'ї, дітей та молоді, в тому числі:</t>
  </si>
  <si>
    <t>звітність до Мінсоцполітики</t>
  </si>
  <si>
    <t>районні ЦСССДМ</t>
  </si>
  <si>
    <t>міські ЦСССДМ</t>
  </si>
  <si>
    <t>соціальні заклади</t>
  </si>
  <si>
    <t>кількість навчальних семінарів, тренінгів для працівників місцевих центрів, закладів соціального обслуговування та фахівців, залучених до соціальної роботи</t>
  </si>
  <si>
    <t>кількість виїздів до місцевих центрів соціальних служб для сім'ї, дітей та молоді з метою моніторингу дотримання державних стандартів</t>
  </si>
  <si>
    <t>кількість підготовлених методичних рекомендацій для працівників місцевих центрів, закладів соціального обслуговування</t>
  </si>
  <si>
    <t>план роботи</t>
  </si>
  <si>
    <t>середні витрати на утримання одного центру соціальних служб для сім'ї, дітей та молоді</t>
  </si>
  <si>
    <t>тис грн</t>
  </si>
  <si>
    <t>середні витрати на забезпечення діяльності одного працівника центру соціальних служб для сім'ї, дітей та молоді</t>
  </si>
  <si>
    <t>кількість підготовлених кандидатів в опікуни, піклувальники, прийомні батьки та батьки-вихователі, які пройшли підготовку та стали прийомними батьками або батьками-вихователями</t>
  </si>
  <si>
    <t>кількість підготовлених прийомних батьків, батьків-вихователів, які пройшли навчання з метою підвищення їхнього виховного потенціалу</t>
  </si>
  <si>
    <t>динаміка кількості осіб, яким надано соціальні послуги, порівняно з минулим роком</t>
  </si>
  <si>
    <r>
      <t xml:space="preserve">2) завдання бюджетної програми: </t>
    </r>
    <r>
      <rPr>
        <sz val="11"/>
        <color indexed="8"/>
        <rFont val="Times New Roman"/>
        <family val="1"/>
      </rPr>
      <t xml:space="preserve">Забезпечення здійснення компенсаційних виплат інвалідам на бензин, ремонт, технічне обслуговування автомобілів, мотоколясок, транспортне обслуговування </t>
    </r>
  </si>
  <si>
    <r>
      <t xml:space="preserve">1) мета бюджетної програми, строки її реалізації: </t>
    </r>
    <r>
      <rPr>
        <sz val="11"/>
        <color indexed="8"/>
        <rFont val="Times New Roman"/>
        <family val="1"/>
      </rPr>
      <t xml:space="preserve">Забезпечення надання соціальних гарантій особам з інвалідістю, фізичним особам, які надають соціальні послуги громадянам похилого віку, особам з інвалідістю, дітям з інваліднісью, хворим, які не здатні до самообслуговування і потребують сторонньої допомоги  </t>
    </r>
  </si>
  <si>
    <t>3. Закон України "Про основи соціальної захищеності інвалідів в Україні" від 21.03.1991 №875-XII, ст.35</t>
  </si>
  <si>
    <t>4. Постанова Кабінету Міністрів України від 14.02.2007 № 228 "Про порядок виплати та розміри грошових компенсацій на бензин, ремонт і технічне обслуговування автомобілів та транспортне обслуговування"</t>
  </si>
  <si>
    <t>5. Наказ Міністерства фінансів України  «Про деякі питання запровадження програмно-цільового методу складання та виконання місцевих бюджетів»від 26.08.2014№ 836, зареєстрованого в Міністерстві юстиції України 10.09.2014 № 1103/25880 (зі змінами)</t>
  </si>
  <si>
    <t>Компенсаційні виплати</t>
  </si>
  <si>
    <t>Поштови витрати</t>
  </si>
  <si>
    <t>кількість осіб з інвалідністю та дітей з інвалідністю, які перебувають на обліку для забезпечення автотранспортом</t>
  </si>
  <si>
    <t>кількість осіб з інвалідністю та дітей з інвалідністю, які мають у користуванні мотоколяски</t>
  </si>
  <si>
    <t>Звіт на МСПУ "Про забезпечення інвалідів спецавтотранспортом" (форма №8)</t>
  </si>
  <si>
    <t>кількість осіб з інвалідністю та дітей з інвалідністю, які в установленому порядку забезпечені автомобілем</t>
  </si>
  <si>
    <t>кількість осіб з інвалідністю, які мають право на забезпечення автомобілем, але не одержали його і користуються автомобілем, придбаним за власні кошти</t>
  </si>
  <si>
    <t>кількість одержувачів компенсацій на бензин, ремонт, технічне обслуговування автомобілів</t>
  </si>
  <si>
    <t>кількість одержувачів компенсацій на бензин, ремонт, технічне обслуговування мотоколясок</t>
  </si>
  <si>
    <t>кількість одержувачів компенсацій на транспортне обслуговування</t>
  </si>
  <si>
    <t>частка осіб з інвалідністю, яким виплачено компенсацію на бензин, ремонт, техобслуговування автомобілів, до кількості інвалідів, які забезпечені автомобілями</t>
  </si>
  <si>
    <t>частка осіб з інвалідністю, які перебувають на обліку для безоплатного/пільгового забезпечення автомобілем, мають право на забезпечення автомобілем, до кількості інвалідів, яким виплачено компенсацію на транспортне обслуговування</t>
  </si>
  <si>
    <t>частка осіб з інвалідністю, яким виплачено компенсацію на бензин, ремонт, техобслуговування мотоколясок, до кількості інвалідів, які забезпечені мотоколясками</t>
  </si>
  <si>
    <r>
      <t xml:space="preserve">2) завдання бюджетної програми: </t>
    </r>
    <r>
      <rPr>
        <sz val="11"/>
        <color indexed="8"/>
        <rFont val="Times New Roman"/>
        <family val="1"/>
      </rPr>
      <t>Телефонізація осель інвалідів  I і II груп</t>
    </r>
  </si>
  <si>
    <t>Телефонізація осель інвалідів I і II груп</t>
  </si>
  <si>
    <t>кількість інвалідів, що перебувають на черзі на встановлення телефонів</t>
  </si>
  <si>
    <t>кількість інвалідів, яким встановлено телефони</t>
  </si>
  <si>
    <t>Ефективності</t>
  </si>
  <si>
    <t>витрати на встановлення телефону</t>
  </si>
  <si>
    <t>кількість осіб з інвалідністю, яким встановлено телефони, до кількості інвалідів, які звернулись для їх встановлення</t>
  </si>
  <si>
    <t>Книга обліку на основі заяв ПАТ "Укртелеком"</t>
  </si>
  <si>
    <r>
      <t xml:space="preserve">1) мета бюджетної програми, строки її реалізації: </t>
    </r>
    <r>
      <rPr>
        <sz val="11"/>
        <color indexed="8"/>
        <rFont val="Times New Roman"/>
        <family val="1"/>
      </rPr>
      <t>Обробка інформації з нарахування та виплати допомог, компенсацій та субсидій</t>
    </r>
  </si>
  <si>
    <r>
      <t xml:space="preserve">2) завдання бюджетної програми: </t>
    </r>
    <r>
      <rPr>
        <sz val="11"/>
        <color indexed="8"/>
        <rFont val="Times New Roman"/>
        <family val="1"/>
      </rPr>
      <t>Обробка інформації з нарахування та виплати допомог, компенсацій та субсидій за особовими справами, за якими здійснюються зазначені нарахування та виплати</t>
    </r>
  </si>
  <si>
    <t>4.  Положення № 644 від 28.10.2016 року "Про Чернігівський обласний центр по нарахуванню та здійсненню соціальних виплат"</t>
  </si>
  <si>
    <t>7. Наказ Міністерства соціальної політики України від 24.10.2016 № 1215 "Про затвердження умов оплати праці працівників центрів по нарахуванню та здійсненню соціальних виплат"</t>
  </si>
  <si>
    <t>6. Постанова Кабінету Міністрів України від 14.09.2016 № 630 "Питання оплати праці працівників центрів по нарахуванню та здійсненню соціальних виплат"</t>
  </si>
  <si>
    <t>Від додаткової господарської діяльності</t>
  </si>
  <si>
    <t>кількість центрів соціально-психологічної допомоги</t>
  </si>
  <si>
    <t>штатна чисельність</t>
  </si>
  <si>
    <t>фонд оплати праці передбачений на утримання штатних працівників</t>
  </si>
  <si>
    <t>витрати на обробку інформації з нарахування та виплати допомог, компенсацій та субсидій за особовими справами</t>
  </si>
  <si>
    <t>загальна кількість справ</t>
  </si>
  <si>
    <t>середні витрати на обробку однієї справи</t>
  </si>
  <si>
    <t>рівень обробки інформації</t>
  </si>
  <si>
    <t>тис.грн</t>
  </si>
  <si>
    <t>грн/рік</t>
  </si>
  <si>
    <t xml:space="preserve">Кошторис </t>
  </si>
  <si>
    <t>акти інвентаризації особових рахунків та особових справ</t>
  </si>
  <si>
    <t>перебувають на тимчасовому проживанні</t>
  </si>
  <si>
    <t>середні витрати на утримання центру</t>
  </si>
  <si>
    <t xml:space="preserve">середньомісячна заробітна плата працівника центру </t>
  </si>
  <si>
    <t>проблему вирішено повністю</t>
  </si>
  <si>
    <t>проблему вирішено частково</t>
  </si>
  <si>
    <t>без позитивного результату</t>
  </si>
  <si>
    <t>кошторис</t>
  </si>
  <si>
    <t>обсяг підтримки</t>
  </si>
  <si>
    <t>кількість інвалідів та сімей воїнів-інтернаціоналістів, що отримують матеріальну допомогу</t>
  </si>
  <si>
    <t>середній розмір матеріальної допомоги на 1 отримувача</t>
  </si>
  <si>
    <t>збільшення середнього розміру матеріальної допомоги на 1 отримувача</t>
  </si>
  <si>
    <t xml:space="preserve">кількість заходів, проведених громадськими організаціями </t>
  </si>
  <si>
    <t xml:space="preserve">вартість проведення заходів громадськими організаціями </t>
  </si>
  <si>
    <t xml:space="preserve">кількість громадських організацій </t>
  </si>
  <si>
    <t xml:space="preserve">середні витрати на проведення одного заходу громадськими організаціями </t>
  </si>
  <si>
    <t>темп зростання кількості заходів, спрямованих на забезпечення ефективного розв'язання соціальних проблем ветеранів, порівняно з попереднім роком</t>
  </si>
  <si>
    <t>звернення громадських організацій</t>
  </si>
  <si>
    <t>4.Закон України "Про статус ветеранів війни, гарантії їх соціального захисту" №3551-XII від 22.10.1993 р.</t>
  </si>
  <si>
    <r>
      <t xml:space="preserve">1) мета бюджетної програми, строки її реалізації: </t>
    </r>
    <r>
      <rPr>
        <sz val="11"/>
        <color indexed="8"/>
        <rFont val="Times New Roman"/>
        <family val="1"/>
      </rPr>
      <t>Фінансова допомога громадським організаціям інвалідів і ветеранів для захисту інтересів інвалідів та ветеранів, інтеграції інвалідів у суспільство</t>
    </r>
  </si>
  <si>
    <r>
      <t xml:space="preserve">2) завдання бюджетної програми: </t>
    </r>
    <r>
      <rPr>
        <sz val="11"/>
        <color indexed="8"/>
        <rFont val="Times New Roman"/>
        <family val="1"/>
      </rPr>
      <t>Реалізація соціального захисту та соціального забезпечення ветеранів та осіб з інвалідністю шляхом надання фінансової підтримки таким громадським організаціям</t>
    </r>
  </si>
  <si>
    <r>
      <t xml:space="preserve">1) мета бюджетної програми, строки її реалізації: </t>
    </r>
    <r>
      <rPr>
        <sz val="11"/>
        <color indexed="8"/>
        <rFont val="Times New Roman"/>
        <family val="1"/>
      </rPr>
      <t>Забезпечення діяльності центрів, які здійснюють надання соціальної підтримки молоді, сім'ям з дітьми, які перебувають у складних життєвих обставинах та потребують допомоги із забезпеченням місця для проживання. Соціальна підтримка та реабілітація учасників бойових дій, членів їх родин та сімей загиблих</t>
    </r>
  </si>
  <si>
    <r>
      <t>2) завдання бюджетної програми:</t>
    </r>
    <r>
      <rPr>
        <sz val="11"/>
        <color indexed="8"/>
        <rFont val="Times New Roman"/>
        <family val="1"/>
      </rPr>
      <t>Забезпечення діяльності центруякі здійснюють надання соціальної підтримки молоді, сім'ям з дітьми, які перебувають у складних життєвих обставинах та потребують допомоги із забезпеченням місця для проживання. Проводять соціальну підтримку та реабілітація учасників бойових дій, членів їх родин та сімей загиблих</t>
    </r>
  </si>
  <si>
    <t>6. Наказ Міністерства соціальної політики України "Про умови оплати праці працівників закладів соціального захисту дітей, закладів соціального обслуговування і центрів соціальниз служб для сім`ї, дітей та молоді" від 18.05.2015 № 526 (зі змінами)</t>
  </si>
  <si>
    <t>4.  Положення про центр соціально-психологічної допомоги, Положення про соціальний центр матері та дитини, Центр комплексної реабілітації та обслуговування учасників бойових дій, членів їх родин та сімей загиблих</t>
  </si>
  <si>
    <t>середні витрати на утримання центру соціальних служб для сім'ї, дітей та молоді</t>
  </si>
  <si>
    <t>4.Програма фінансової підтримки обласних громадських організацій інвалідів та ветеранів на 2016 - 2020 роки від 10.09.2015 року (зі змінами).</t>
  </si>
  <si>
    <t>Інші спеціалісти</t>
  </si>
  <si>
    <t>Інші працівники</t>
  </si>
  <si>
    <t xml:space="preserve">Педагоги </t>
  </si>
  <si>
    <t>педагоги</t>
  </si>
  <si>
    <t>5.</t>
  </si>
  <si>
    <t>Субвенції та поточні трансферти організаціям</t>
  </si>
  <si>
    <t>Фінансова підтримка</t>
  </si>
  <si>
    <t>Поштови видатки</t>
  </si>
  <si>
    <t>Матеріальна допомоги</t>
  </si>
  <si>
    <r>
      <t xml:space="preserve">1) мета бюджетної програми, строки її реалізації: </t>
    </r>
    <r>
      <rPr>
        <sz val="11"/>
        <color indexed="8"/>
        <rFont val="Times New Roman"/>
        <family val="1"/>
      </rPr>
      <t>Забезпечення соціальної підтримки інвалідів, бійців-добровольців, сімей воїнів-інтернаціоналістів, які загинули в Афганістані та загиблих (померлих) учасників АТО</t>
    </r>
  </si>
  <si>
    <r>
      <t xml:space="preserve">Виплата матеріальної допомоги: </t>
    </r>
    <r>
      <rPr>
        <sz val="11"/>
        <color indexed="8"/>
        <rFont val="Times New Roman"/>
        <family val="1"/>
      </rPr>
      <t>Виплата матеріальної допомоги інвалідам, ветеранам, сім'ям воїнів-інтернаціоналістів, які загинули в Афганістані та членам сімей загиблих учасників АТО, надання одноразової матеріальної допомоги особам, які визначені бійцями-добровольцями АТО, виплата грошової допомоги на спорудження надгробка на могилі загиблого (померлого) учасника АТО</t>
    </r>
  </si>
  <si>
    <t>Додаток 2</t>
  </si>
  <si>
    <t>до інструкції з підготовки бюджетних</t>
  </si>
  <si>
    <t>запитів за програмно-цільовим методом</t>
  </si>
  <si>
    <t xml:space="preserve">1. </t>
  </si>
  <si>
    <t>(найменування головного розпорядника коштів місцевого бюджету)</t>
  </si>
  <si>
    <t>(код Типової відомчої класифікації видатків та кредитування місцевого бюджету)</t>
  </si>
  <si>
    <t xml:space="preserve">2. </t>
  </si>
  <si>
    <t>(найменування відповідального виконавця)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</si>
  <si>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</si>
  <si>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</si>
  <si>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</si>
  <si>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</si>
  <si>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 xml:space="preserve">                    </t>
  </si>
  <si>
    <t>БЮДЖЕТНИЙ ЗАПИТ НА 2020 - 2022 РОКИ індивідуальний (Форма 20__-2)</t>
  </si>
  <si>
    <t>(Код Програмної класифікації видатків та кредитування місцевих бюджетів)</t>
  </si>
  <si>
    <t>(Код за ЄДРПОУ)</t>
  </si>
  <si>
    <t>(Код  бюджету)</t>
  </si>
  <si>
    <t>3.  0813101</t>
  </si>
  <si>
    <t>4. Мета та завдання бюджетної програми на 2020 - 2022 роки:</t>
  </si>
  <si>
    <t>3. Наказ Міністерства фінансів України від 17.07.2015 № 648 «Про затвердження форм бюджетних запитів для формування місцевих бюджетів», зареєстрованого в Міністерстві юстиції України 06.08.2015 № 957/27402 (зі змінами)</t>
  </si>
  <si>
    <t>Забезпечення соціальними послугами стаціонарного догляду з наданням місця для проживання дітей з вадами фізичного та розумового розвитку</t>
  </si>
  <si>
    <t>Департамент соціального захисту населення Чернігівської обласної державної адміністрації</t>
  </si>
  <si>
    <t>2018 рік (звіт)</t>
  </si>
  <si>
    <t>2019 рік (затверджено)</t>
  </si>
  <si>
    <t>2020 рік (проект)</t>
  </si>
  <si>
    <t>2) надходження для виконання бюджетної програми у 2021 - 2022 роках:</t>
  </si>
  <si>
    <t>2022 рік (прогноз)</t>
  </si>
  <si>
    <t>1) видатки за кодами Економічної класифікації видатків бюджету у 2018 - 2020 роках:</t>
  </si>
  <si>
    <t>3) видатки за кодами Економічної класифікації видатків бюджету у 2021 - 2022 роках:</t>
  </si>
  <si>
    <t>4) надання кредитів за кодами Класифікації кредитування бюджету у 2021 - 2022 роках:</t>
  </si>
  <si>
    <t>1) витрати за напрямами використання бюджетних коштів у 2018 - 2020 роках:</t>
  </si>
  <si>
    <t>2) витрати за напрямами використання бюджетних коштів у 2021 - 2022 роках:</t>
  </si>
  <si>
    <t>1) результативні показники бюджетної програми у 2018 - 2020 роках:</t>
  </si>
  <si>
    <t>2) результативні показники бюджетної програми у 2021 - 2022 роках:</t>
  </si>
  <si>
    <t>1) місцеві/регіональні програми, які виконуються в межах бюджетної програми у 2018 - 2020 роках:</t>
  </si>
  <si>
    <t>2) місцеві/регіональні програми, які виконуються в межах бюджетної програми у 2021 - 2022 роках:</t>
  </si>
  <si>
    <t>2) надання кредитів за кодами Класифікації кредитування бюджету у 2018 - 2020 роках:</t>
  </si>
  <si>
    <t>12. Об'єкти, які виконуються в межах бюджетної програми за рахунок коштів бюджету розвитку у 2018 - 2020 роках:</t>
  </si>
  <si>
    <t>13. Аналіз результатів, досягнутих внаслідок використання коштів загального фонду бюджету у 2018 році, очікувані результати у 2019 році, обґрунтування необхідності передбачення витрат на 2020 - 2022 роки.</t>
  </si>
  <si>
    <t>Використані видатки 2018 року дали змогу виконати в повному обсязі завдання покладені на установи. Використання запланованих видатків на 2019 рік та очікувані на 2020-2021 роки дадуть змогу в повному обсязі виконувати покладені на установи завдання.</t>
  </si>
  <si>
    <t>14. Бюджетні зобов'язання у 2018 - 2022 роках:</t>
  </si>
  <si>
    <t>2) кредиторська заборгованість місцевого бюджету у 2019 - 2020 роках:</t>
  </si>
  <si>
    <t>Дебіторська заборгованість на 01.01.2019</t>
  </si>
  <si>
    <t>Очікувана дебіторська заборгованість на 01.01.2020</t>
  </si>
  <si>
    <t>2019 рік (план)</t>
  </si>
  <si>
    <t>2021 рік</t>
  </si>
  <si>
    <t>3) дебіторська заборгованість у 2019 - 2020 роках:</t>
  </si>
  <si>
    <t xml:space="preserve">2. Закон України " Про Державний бюджет України на 2020 рік" </t>
  </si>
  <si>
    <t>3.  0813102</t>
  </si>
  <si>
    <t xml:space="preserve">Забезпечення соціальними послугами стаціонарного догляду з наданням місця для проживання, всебічної підтримки, захисту та безпеки осіб, які не можуть вести самостійний спосіб життя через похилий вік, фізичні та розумові вади, психічні захворювання або інші хвороби </t>
  </si>
  <si>
    <t>1) надходження для виконання бюджетної програми у 2018 - 2020 роках:</t>
  </si>
  <si>
    <t>12. Об'єкти, які виконуються в межах бюджетної програми за рахунок коштів бюджету розвитку у 2018 - 2019 роках:</t>
  </si>
  <si>
    <t>1) кредиторська заборгованість місцевого бюджету у 2018 році:</t>
  </si>
  <si>
    <t>3) дебіторська заборгованість у 2018 - 2020 роках:</t>
  </si>
  <si>
    <t>3.  0813105</t>
  </si>
  <si>
    <t>Надання реабілітаційних послуг особам з інвалідністю та дітям з інвалідністю</t>
  </si>
  <si>
    <t xml:space="preserve">2. Проект Закону України " Про Державний бюджет України на 2020 рік" </t>
  </si>
  <si>
    <t>1) надходження для виконання бюджетної програми у 2018 - 209 роках:20</t>
  </si>
  <si>
    <t>2021 рік (проект)</t>
  </si>
  <si>
    <t>2018рік (звіт)</t>
  </si>
  <si>
    <t>1) результативні показники бюджетної програми у 2018 - 2021 роках:</t>
  </si>
  <si>
    <t>3) дебіторська заборгованість у 2018 - 2019 роках:</t>
  </si>
  <si>
    <t>Утримання закладів, що надають соціальні послуги дітям, які опинились у складних жмттєвих обставинах, підтримка функціонування дитячих будинків сімейного типу та прийомних сімей</t>
  </si>
  <si>
    <t>3.  0813111</t>
  </si>
  <si>
    <t>2019рік (затверджено)</t>
  </si>
  <si>
    <t>Алла  ФЕДОРІНА</t>
  </si>
  <si>
    <t>3.  0813121</t>
  </si>
  <si>
    <t>Утримання та забезпечення діяльності центрів соціальних служб для сім’ї, дітей та молоді</t>
  </si>
  <si>
    <t>2) місцеві/регіональні програми, які виконуються в межах бюджетної програми у 2021- 2022 роках:</t>
  </si>
  <si>
    <t>3.  0813171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</si>
  <si>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</si>
  <si>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12. Об'єкти, які виконуються в межах бюджетної програми за рахунок коштів бюджету розвитку у 2018 - 2022 роках:</t>
  </si>
  <si>
    <t>08</t>
  </si>
  <si>
    <t>081</t>
  </si>
  <si>
    <t>Алла ФЕДОРІНА</t>
  </si>
  <si>
    <t>3.  0813192</t>
  </si>
  <si>
    <t>Надання фінансової підтримки громадським організаціям ветеранів і осіб з інвалідністю,  діяльність яких має соціальну спрямованість</t>
  </si>
  <si>
    <t>4) надання кредитів за кодами Класифікації кредитування бюджету у 2021- 2022 роках:</t>
  </si>
  <si>
    <t>1) місцеві/регіональні програми, які виконуються в межах бюджетної програми у 2019 - 2020 роках:</t>
  </si>
  <si>
    <t>14. Бюджетні зобов'язання у 2018 - 2021 роках:</t>
  </si>
  <si>
    <t>3.  0813200</t>
  </si>
  <si>
    <t>Забезпечення обробки інформації з нарахування та виплати допомог і компенсацій</t>
  </si>
  <si>
    <t>2019 рік (звіт)</t>
  </si>
  <si>
    <t>2020 рік (затверджено)</t>
  </si>
  <si>
    <t>3.  0813241</t>
  </si>
  <si>
    <t xml:space="preserve">Забезпечення діяльності інших закладів у сфері соціального захисту і соціального забезпечення </t>
  </si>
  <si>
    <t>1) результативні показники бюджетної програми у 2018 - 2019 роках:</t>
  </si>
  <si>
    <t xml:space="preserve">кількість центрів </t>
  </si>
  <si>
    <t>отримують реабілітаційні послуги</t>
  </si>
  <si>
    <t>3.  0813242</t>
  </si>
  <si>
    <t>Інші заходи у сфері соціального захисту і соціального забезпечення</t>
  </si>
  <si>
    <t>5.  Наказ Міністерства фінансів України від 17.07.2015 № 648 «Про затвердження форм бюджетних запитів для формування місцевих бюджетів», зареєстрованого в Міністерстві юстиції України 06.08.2015 № 957/27402 (зі змінами)</t>
  </si>
  <si>
    <t>1) надходження для виконання бюджетної програми у 2018 - 2019 роках:</t>
  </si>
  <si>
    <t>1) надходження для виконання бюджетної програми у 2019 - 2020 роках:</t>
  </si>
  <si>
    <t>1) видатки за кодами Економічної класифікації видатків бюджету у 2018 - 2019 роках:</t>
  </si>
  <si>
    <t>2) надання кредитів за кодами Класифікації кредитування бюджету у 2018 - 2019 роках:</t>
  </si>
  <si>
    <t>Поштові видатки</t>
  </si>
  <si>
    <t>15. Підстави та обґрунтування видатків спеціального фонду на 2019 рік та на 2020 - 2021 роки за рахунок надходжень до спеціального фонду, аналіз результатів, досягнутих внаслідок використання коштів спеціального фонду бюджету у 2019 році, та очікувані результати у 2020 році.</t>
  </si>
  <si>
    <t xml:space="preserve">Забезпечення концентрації фінансових ресурсів по спеціальному фонду та використання їх  установами відбувається у відповідності до Бюджетного кодексу України, постанови КМУ від 28.02.2002 .№ 228 "Про затвердження порядку складання, розгляду, затвердження та основних вимог до виконання кошторисів бюджетних установ"та наказу Міністерства фінансів України від 28.01.02р. №57.  </t>
  </si>
  <si>
    <t>13. Аналіз результатів, досягнутих внаслідок використання коштів загального фонду бюджету у 2019 році, очікувані результати у 2020 році, обґрунтування необхідності передбачення витрат на 2021 - 2022 роки.</t>
  </si>
  <si>
    <t>4). аналіз управління бюджетними зобов'язаннями та пропозиції щодо упорядкування бюджетних зобов'язань у 2019 році.</t>
  </si>
  <si>
    <t xml:space="preserve">Зобов'язання по загальному фонду у 2018 і 2019 роках взяті в межах коштів, затверджених кошторисом на утримання установ. Станом на 01.01.2019 року кредиторська заборгованість по загальному фондувідсутня. У 2019 році зобов'язання планується виконати на 100 %, при наявності фінансування у межах затверджених кошторисів та проведенням коштів органами ДКСУ
видатків у повному обсязі, відповідно до зареєстрованих фінансових зобов'язань.
</t>
  </si>
  <si>
    <t>15. Підстави та обґрунтування видатків спеціального фонду на 2019 рік та на 2020 - 2021 роки за рахунок надходжень до спеціального фонду, аналіз результатів, досягнутих внаслідок використання коштів спеціального фонду бюджету у 2018 році, та очікувані результати у 2019 році.</t>
  </si>
  <si>
    <t xml:space="preserve">Зобов'язання по загальному фонду у 2019  роках взяті в межах коштів, затверджених кошторисом на утримання установ. Станом на 01.01.2019 року кредиторська заборгованість по загальному та спеціальному фондам відсутня. У 2020 році зобов'язання планується виконати на 100 %, при наявності фінансування у межах затверджених кошторисів та проведенням коштів органами ДКСУ
видатків у повному обсязі, відповідно до зареєстрованих фінансових зобов'язань.
</t>
  </si>
  <si>
    <t xml:space="preserve">Зобов'язання по загальному фонду у 2019 роках взяті в межах коштів, затверджених кошторисом на утримання установ. Станом на 01.01.2019 року кредиторська заборгованість по загальному фонду відсутня. У 2020 році зобов'язання планується виконати на 100 %, при наявності фінансування у межах затверджених кошторисів та проведенням коштів органами ДКСУвидатків у повному обсязі, відповідно до зареєстрованих фінансових зобов'язань.
</t>
  </si>
  <si>
    <t xml:space="preserve">Зобов'язання по загальному фонду у 2018 і 2019 роках взяті в межах коштів, затверджених кошторисом на утримання установ. Станом на 01.01.2019 року кредиторська заборгованість по загальному фонду відсутня. У 2019 році зобов'язання планується виконати на 100 %, при наявності фінансування у межах затверджених кошторисів та проведенням коштів органами ДКСУ
видатків у повному обсязі, відповідно до зареєстрованих фінансових зобов'язань.
</t>
  </si>
  <si>
    <t xml:space="preserve">Зобов'язання по загальному фонду у 2018 і 2019 роках взяті в межах коштів, затверджених кошторисом на утримання установ. Станом на 01.01.2019 року кредиторська заборгованість по загальному фонду відсутня. У 2019році зобов'язання планується виконати на 100 %, при наявності фінансування у межах затверджених кошторисів та проведенням коштів органами ДКСУ
видатків у повному обсязі, відповідно до зареєстрованих фінансових зобов'язань.
</t>
  </si>
  <si>
    <t xml:space="preserve">Зобов'язання по загальному фонду у 2018 і 2019 роках взяті в межах коштів, затверджених кошторисом на утримання установ. Станом на 01.01.2019 року кредиторська заборгованість по загальному фонду відсутня.. У 2019 році зобов'язання планується виконати на 100 %, при наявності фінансування у межах затверджених кошторисів та проведенням коштів органами ДКСУ
видатків у повному обсязі, відповідно до зареєстрованих фінансових зобов'язань.
</t>
  </si>
  <si>
    <t>Використані видатки 2018 року дали змогу виконати в повному обсязі завдання покладені на установи. Використання запланованих видатків на 2019 рік та очікувані на 2020-2022 роки дадуть змогу в повному обсязі виконувати покладені на установи завдання.</t>
  </si>
  <si>
    <t>Використані видатки 2018 року дали змогу виконати в повному обсязі завдання покладені на установи. Використання запланованих видатків на 2020 рік та очікувані на 2021-2022 роки дадуть змогу в повному обсязі виконувати покладені на установи завдання.</t>
  </si>
  <si>
    <t>15. Підстави та обґрунтування видатків спеціального фонду на 2019 рік та на 2020 - 2022 роки за рахунок надходжень до спеціального фонду, аналіз результатів, досягнутих внаслідок використання коштів спеціального фонду бюджету у 2018 році, та очікувані результати у 2019 році.</t>
  </si>
  <si>
    <t xml:space="preserve">Зобов'язання по загальному фонду у 2018 і 2019 роках взяті в межах коштів, затверджених кошторисом на утримання установ. Станом на 01.01.2019 року кредиторська заборгованість по загальному фонду відсутня. У 2019 році зобов'язання планується виконати на 100 %, при наявності фінансування у межах затверджених кошторисів та проведенням коштів органами ДКСУ видатків у повному обсязі, відповідно до зареєстрованих фінансових зобов'язань.
</t>
  </si>
  <si>
    <t xml:space="preserve">Зобов'язання по загальному фонду у 2018 і 2019 роках взяті в межах коштів, затверджених кошторисом на утримання установ. Станом на 01.01.2019 року кредиторська заборгованість по загальному фонду відсутня.. У 2019 році зобов'язання планується виконати на 100 %, при наявності фінансування у межах затверджених кошторисів та проведенням коштів органами ДКСУвидатків у повному обсязі, відповідно до зареєстрованих фінансових зобов'язань.
</t>
  </si>
  <si>
    <t>Програма фінансової підтримки обласних громадських організацій інвалідів та ветеранів на 2016-2020 роки</t>
  </si>
  <si>
    <t>рішення 16 сесії обласної ради 7 скликання 20.12.2018 № 3-16/VII</t>
  </si>
  <si>
    <t>рішення  28 сесії обласної ради 6 скликання від 10.09.2015 (зі змінами)</t>
  </si>
  <si>
    <t>рішення 2 сесії обласної ради 7 скликання 18.12.2015 № 5-2/VII (зі змінами)</t>
  </si>
  <si>
    <t>Проект Програма фінансової підтримки громадських організацій інвалідів та ветеранів</t>
  </si>
  <si>
    <t>Програма сприяння виконанню повноважень депутатами Чернігівської обласної ради на 2016-2018 роки</t>
  </si>
  <si>
    <t>Програма сприяння виконанню повноважень депутатами Чернігівської обласної ради на 2019-2020 роки</t>
  </si>
  <si>
    <t xml:space="preserve">6. Програма фінансової підтримки обласних громадських організацій інвалідів та ветеранів на 2016-2020 роки, затверджена рішенням  28 сесії обласної ради 6 скликання від 10.09.2015 (зі змінами); Програма сприяння виконанню повноважень депутатами Чернігівської обласної ради на 2016-2018 роки, затвердженого рішенням 2 сесії обласної ради 7 скликання 18.12.2015 № 5-2/VII; Програма сприяння виконанню повноважень депутатами Чернігівської обласної ради на 2019-2020 роки, затверджена рішенням 16 сесії обласної ради 7 скликання 20.12.2018 № 3-16/VII </t>
  </si>
  <si>
    <t>Програма соціальної підтримки учасників антитерористичної операції
та членів їх сімей у Чернігівській області
на 2017-2018 роки</t>
  </si>
  <si>
    <t>рішення 9 сесії обласної ради 7 скликання 17.05.2017 № 7-9/VII (зі змінами)</t>
  </si>
  <si>
    <t xml:space="preserve">Програма соціальної підтримки учасників антитерористичної операції, операції Об’єднаних сил, членів їх сімей, бійців-добровольців у Чернігівській області на 2019-2023 роки </t>
  </si>
  <si>
    <t>рішення 16 сесії обласної ради 7 скликання 20.12.2018 № 14-16/VII (зі змінами)</t>
  </si>
  <si>
    <t xml:space="preserve">Проект Програми фінансової підтримки обласних громадських організацій інвалідів та ветеранів </t>
  </si>
  <si>
    <t xml:space="preserve">Проект Програми залучення організацій громадянського суспільства до надання соціальних послуг за рахунок бюджетних коштів </t>
  </si>
  <si>
    <t xml:space="preserve">Програма залучення організацій громадянського суспільства до надання соціальних послуг за рахунок бюджетних коштів у 2019-2020 роках </t>
  </si>
  <si>
    <t>8. Наказ Міністерства фінансів України від 17.07.2015 № 648 «Про затвердження форм бюджетних запитів для формування місцевих бюджетів», зареєстрованого в Міністерстві юстиції України 06.08.2015 № 957/27402 (зі змінами)</t>
  </si>
  <si>
    <t xml:space="preserve">9. Проект Програми соціальної підтримки учасників антитерористичної операції, членів їх сімей та бійців-добровольців у Чернігівській області на 2019-2023 роки </t>
  </si>
  <si>
    <t>10.Закон України "Про основи соціальної захищеності інвалідів в Україні" від 21.03.1991 №875-XII</t>
  </si>
  <si>
    <t>11. Закон України  "Про статус ветеранів війни, гарантії їх соціального захисту" від 22.10.1993 № 3551-XII</t>
  </si>
  <si>
    <t>5.Програма  соціальної підтримки учасників антитерористичної операції, членів їх сімей та бійців-добровольців у Чернігівській області на 2019-2018 роки,рішення 9 сесії обласної ради 7 скликання 17.05.2017 № 7-9/VII (зі змінами)</t>
  </si>
  <si>
    <t xml:space="preserve">6.Програма соціальної підтримки учасників антитерористичної операції, операції Об’єднаних сил, членів їх сімей, бійців-добровольців у Чернігівській області на 2019-2023 роки, рішення 16 сесії обласної ради 7 скликання 20.12.2018 № 14-16/VII (зі змінами) </t>
  </si>
  <si>
    <t xml:space="preserve">рішення 16 сесії обласної ради 7 скликання 20.12.2018 № 13-16/VII </t>
  </si>
  <si>
    <t xml:space="preserve">7.Програма залучення організацій громадянського суспільства до надання соціальних послуг за рахунок бюджетних коштів у 2019-2020 роках рішення 16 сесії обласної ради 7 скликання 20.12.2018 № 13-16/VII </t>
  </si>
  <si>
    <t>3.  0813172</t>
  </si>
  <si>
    <t>2019-2019</t>
  </si>
  <si>
    <t>Капітальний ремонт сходів та пандусу дитячого майданчику комунальній установі «Обласний центр комплексної реабілітації дітей з інвалідністю «Відродження» Чернігівської обласної ради</t>
  </si>
  <si>
    <t>Оксана ХІЛИК</t>
  </si>
  <si>
    <t xml:space="preserve">Заступник директора Департаменту соціального захисту населення обласної державної адміністрації                     
</t>
  </si>
  <si>
    <t>2018-2018</t>
  </si>
  <si>
    <t xml:space="preserve"> Капітальний ремонт стін будинку пральні Ніжинського дитячого будинку-інтернату</t>
  </si>
  <si>
    <t xml:space="preserve"> Коригування кошторисної документації по проекту Капремонт приміщень пральні Ніжинського дитячого будинку-інтернату</t>
  </si>
  <si>
    <t>Капітальний ремонт харчоблоку Городнянського психоневрологічного інтернату</t>
  </si>
  <si>
    <t>Капітальний ремонт приміщення мийки Городнянського психоневрологічного інтернату</t>
  </si>
  <si>
    <t>Капітальний ремонт їдальні Городнянського психоневрологічного інтернату</t>
  </si>
  <si>
    <t>Капітальний ремонт частини приміщення 2 під'їзду блоку "В" Козелецького геріатричного пансіонату</t>
  </si>
  <si>
    <t>Виготовлення кошторисної дкументації по капремонту кухні Козелецького геріатричного пансіонату</t>
  </si>
  <si>
    <t>Капітальний ремонт інженерних мереж, балконів, підлоги та дверних блоків другого під'їзду блоку "В" Козелецького геріатричного пансіонату</t>
  </si>
  <si>
    <t>Виготовлення кошторисної документації по капремонту пральні Козелецького геріатричного пансіонату</t>
  </si>
  <si>
    <t>Капітальний ремонт покрівлі господарського корпусу (складських приміщень) Замглайського психоневрологічного інтернату</t>
  </si>
  <si>
    <t>Облаштування покрівлі на лоджіях ІІІ поверху блоку "В" Козелецького геріатричного пансіонату</t>
  </si>
  <si>
    <t>Капітальний ремонт приміщень та коридору І поверху ІІ під"їзду блоку А Козелецького геріатричного пансіонату</t>
  </si>
  <si>
    <t>Капітальний ремонт водопроводу Козелецького геріатричного пансіонату</t>
  </si>
  <si>
    <t>Капітальний ремонт приміщень та коридору І поверху І під"їзду блоку А Козелецького геріатричного пансіонату</t>
  </si>
  <si>
    <t>Капітальний ремонт центрального входу до блоку "А"  Козелецького геріатричного пансіонату</t>
  </si>
  <si>
    <t>Капітальний ремонт частини приміщень будівлі їдальні І проект Любецького психоневрологічного інтернату</t>
  </si>
  <si>
    <t>Капітальний ремонт частини приміщень будівлі їдальні ІІ проект Любецького психоневрологічного інтернату</t>
  </si>
  <si>
    <t>Капітальний ремонт даху будівель їдальні Любецького психоневрологічного інтернату</t>
  </si>
  <si>
    <t>Капітальний ремонт вікон банно-прального комбінату з виготовленням ПКД(заміна віконних блоків на металопластикові) Орлівського психоневрологічного інтернату</t>
  </si>
  <si>
    <t>Капітальний ремонт холодильних приміщень  Городнянського психоневрологічного інтернату</t>
  </si>
  <si>
    <t>Капітальний ремонт частини господарчого корпусу (пральні) Замглайського психоневрологічного інтернату</t>
  </si>
  <si>
    <t>Капітальний ремонт частини господарчого корпусу (пральні) Козелецького геріатричного пансіонату</t>
  </si>
  <si>
    <t>Капітальний ремонт вентиляційної системи, запасних виходів та складських приміщень будівлі їдальні Любецького психоневрологічного інтернату</t>
  </si>
  <si>
    <t>Капітальний ремонт приміщення пральні Ніжинського дитячого будинку-інтернату</t>
  </si>
  <si>
    <t xml:space="preserve"> Капітальний ремонт холодильних приміщень Городнянського психоневрологічного інтернату</t>
  </si>
  <si>
    <t>Капітальний ремонт артсвердловиниЛюбецького психоневрологічного інтернату</t>
  </si>
  <si>
    <t>6. Наказ Міністерства соціальної політики України  "Про затвердження Методичних рекомендацій щодо визначення чисельності працівників  інтернатних закладів/установ системи соціального  захисту населення" від 06.06.2019 № 893</t>
  </si>
  <si>
    <t>14. Типове положення про дитячий будинок-інтернат  затверджений постановою Кабінету Міністрів України від 14.03.2016 № 978" Деякі питання соціального захисту дітей з інвалідністб та осіб з інвалідністю"</t>
  </si>
</sst>
</file>

<file path=xl/styles.xml><?xml version="1.0" encoding="utf-8"?>
<styleSheet xmlns="http://schemas.openxmlformats.org/spreadsheetml/2006/main">
  <numFmts count="4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  <numFmt numFmtId="193" formatCode="0.0"/>
    <numFmt numFmtId="194" formatCode="0.000"/>
    <numFmt numFmtId="195" formatCode="#,##0.00&quot;₴&quot;"/>
    <numFmt numFmtId="196" formatCode="#,##0.00_₴"/>
    <numFmt numFmtId="197" formatCode="0.0000"/>
    <numFmt numFmtId="198" formatCode="0.000000"/>
    <numFmt numFmtId="199" formatCode="0.00000"/>
    <numFmt numFmtId="200" formatCode="[$-422]d\ mmmm\ yyyy&quot; р.&quot;"/>
    <numFmt numFmtId="201" formatCode="0.0000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24"/>
      <color indexed="8"/>
      <name val="Times New Roman"/>
      <family val="1"/>
    </font>
    <font>
      <sz val="10.5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rgb="FFFF0000"/>
      <name val="Times New Roman"/>
      <family val="1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23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/>
    </xf>
    <xf numFmtId="0" fontId="6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9" fillId="0" borderId="11" xfId="0" applyFont="1" applyBorder="1" applyAlignment="1">
      <alignment/>
    </xf>
    <xf numFmtId="0" fontId="9" fillId="0" borderId="0" xfId="0" applyFont="1" applyAlignment="1">
      <alignment/>
    </xf>
    <xf numFmtId="0" fontId="52" fillId="0" borderId="0" xfId="0" applyFont="1" applyAlignment="1">
      <alignment/>
    </xf>
    <xf numFmtId="0" fontId="9" fillId="0" borderId="0" xfId="0" applyFont="1" applyBorder="1" applyAlignment="1">
      <alignment horizontal="justify" vertical="top" wrapText="1"/>
    </xf>
    <xf numFmtId="0" fontId="52" fillId="0" borderId="0" xfId="0" applyFont="1" applyAlignment="1">
      <alignment horizontal="justify" vertical="top" wrapText="1"/>
    </xf>
    <xf numFmtId="0" fontId="52" fillId="0" borderId="0" xfId="0" applyFont="1" applyBorder="1" applyAlignment="1">
      <alignment horizontal="justify" vertical="top" wrapText="1"/>
    </xf>
    <xf numFmtId="0" fontId="6" fillId="0" borderId="12" xfId="0" applyFont="1" applyFill="1" applyBorder="1" applyAlignment="1">
      <alignment wrapText="1"/>
    </xf>
    <xf numFmtId="0" fontId="7" fillId="0" borderId="12" xfId="0" applyFont="1" applyFill="1" applyBorder="1" applyAlignment="1">
      <alignment wrapText="1"/>
    </xf>
    <xf numFmtId="0" fontId="6" fillId="0" borderId="12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4" fontId="2" fillId="0" borderId="0" xfId="0" applyNumberFormat="1" applyFont="1" applyAlignment="1">
      <alignment/>
    </xf>
    <xf numFmtId="0" fontId="2" fillId="0" borderId="15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" fontId="2" fillId="0" borderId="0" xfId="0" applyNumberFormat="1" applyFont="1" applyAlignment="1">
      <alignment/>
    </xf>
    <xf numFmtId="0" fontId="2" fillId="0" borderId="0" xfId="0" applyFont="1" applyBorder="1" applyAlignment="1">
      <alignment horizontal="center"/>
    </xf>
    <xf numFmtId="2" fontId="2" fillId="0" borderId="10" xfId="0" applyNumberFormat="1" applyFont="1" applyBorder="1" applyAlignment="1">
      <alignment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53" fillId="0" borderId="0" xfId="0" applyNumberFormat="1" applyFont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7" fillId="0" borderId="10" xfId="0" applyNumberFormat="1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53" fillId="0" borderId="10" xfId="0" applyFont="1" applyBorder="1" applyAlignment="1">
      <alignment horizontal="left" wrapText="1"/>
    </xf>
    <xf numFmtId="0" fontId="54" fillId="0" borderId="10" xfId="0" applyFont="1" applyBorder="1" applyAlignment="1">
      <alignment horizontal="left" vertical="top" wrapText="1"/>
    </xf>
    <xf numFmtId="0" fontId="54" fillId="0" borderId="10" xfId="0" applyFont="1" applyBorder="1" applyAlignment="1">
      <alignment horizontal="center" wrapText="1"/>
    </xf>
    <xf numFmtId="0" fontId="53" fillId="0" borderId="14" xfId="0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/>
    </xf>
    <xf numFmtId="193" fontId="2" fillId="0" borderId="10" xfId="0" applyNumberFormat="1" applyFont="1" applyBorder="1" applyAlignment="1">
      <alignment horizontal="center" vertical="center" wrapText="1"/>
    </xf>
    <xf numFmtId="0" fontId="53" fillId="0" borderId="15" xfId="0" applyFont="1" applyBorder="1" applyAlignment="1">
      <alignment horizontal="center" vertical="center" wrapText="1"/>
    </xf>
    <xf numFmtId="2" fontId="10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right" vertical="center" wrapText="1"/>
    </xf>
    <xf numFmtId="2" fontId="2" fillId="0" borderId="0" xfId="0" applyNumberFormat="1" applyFont="1" applyAlignment="1">
      <alignment horizontal="right"/>
    </xf>
    <xf numFmtId="2" fontId="2" fillId="0" borderId="10" xfId="0" applyNumberFormat="1" applyFont="1" applyBorder="1" applyAlignment="1">
      <alignment horizontal="right" vertical="center" wrapText="1"/>
    </xf>
    <xf numFmtId="2" fontId="53" fillId="0" borderId="0" xfId="0" applyNumberFormat="1" applyFont="1" applyAlignment="1">
      <alignment/>
    </xf>
    <xf numFmtId="2" fontId="7" fillId="0" borderId="10" xfId="0" applyNumberFormat="1" applyFont="1" applyBorder="1" applyAlignment="1">
      <alignment/>
    </xf>
    <xf numFmtId="2" fontId="53" fillId="0" borderId="0" xfId="0" applyNumberFormat="1" applyFont="1" applyAlignment="1">
      <alignment vertical="center"/>
    </xf>
    <xf numFmtId="0" fontId="9" fillId="0" borderId="0" xfId="0" applyFont="1" applyBorder="1" applyAlignment="1">
      <alignment vertical="top" wrapText="1"/>
    </xf>
    <xf numFmtId="0" fontId="0" fillId="0" borderId="0" xfId="0" applyAlignment="1">
      <alignment horizontal="justify" vertical="top" wrapText="1"/>
    </xf>
    <xf numFmtId="0" fontId="9" fillId="0" borderId="0" xfId="0" applyFont="1" applyBorder="1" applyAlignment="1">
      <alignment horizontal="left" vertical="top" wrapText="1"/>
    </xf>
    <xf numFmtId="2" fontId="2" fillId="0" borderId="0" xfId="0" applyNumberFormat="1" applyFont="1" applyBorder="1" applyAlignment="1">
      <alignment horizontal="center" vertical="center" wrapText="1"/>
    </xf>
    <xf numFmtId="2" fontId="2" fillId="0" borderId="0" xfId="0" applyNumberFormat="1" applyFont="1" applyAlignment="1">
      <alignment horizont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wrapText="1"/>
    </xf>
    <xf numFmtId="0" fontId="2" fillId="0" borderId="0" xfId="0" applyFont="1" applyBorder="1" applyAlignment="1">
      <alignment horizontal="left" vertical="center" wrapText="1"/>
    </xf>
    <xf numFmtId="0" fontId="2" fillId="0" borderId="18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 wrapText="1"/>
    </xf>
    <xf numFmtId="2" fontId="10" fillId="0" borderId="10" xfId="0" applyNumberFormat="1" applyFont="1" applyBorder="1" applyAlignment="1">
      <alignment vertical="center" wrapText="1"/>
    </xf>
    <xf numFmtId="2" fontId="55" fillId="0" borderId="10" xfId="0" applyNumberFormat="1" applyFont="1" applyBorder="1" applyAlignment="1">
      <alignment vertical="center" wrapText="1"/>
    </xf>
    <xf numFmtId="2" fontId="2" fillId="0" borderId="0" xfId="0" applyNumberFormat="1" applyFont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2" fontId="11" fillId="0" borderId="10" xfId="0" applyNumberFormat="1" applyFont="1" applyBorder="1" applyAlignment="1">
      <alignment vertical="center" wrapText="1"/>
    </xf>
    <xf numFmtId="2" fontId="56" fillId="0" borderId="0" xfId="0" applyNumberFormat="1" applyFont="1" applyAlignment="1">
      <alignment/>
    </xf>
    <xf numFmtId="0" fontId="3" fillId="0" borderId="0" xfId="0" applyFont="1" applyAlignment="1">
      <alignment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right" vertical="center"/>
    </xf>
    <xf numFmtId="0" fontId="3" fillId="0" borderId="1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top" wrapText="1"/>
    </xf>
    <xf numFmtId="0" fontId="7" fillId="0" borderId="19" xfId="0" applyFont="1" applyBorder="1" applyAlignment="1">
      <alignment horizontal="center" vertical="top" wrapText="1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center" vertical="top" wrapText="1"/>
    </xf>
    <xf numFmtId="49" fontId="2" fillId="0" borderId="0" xfId="0" applyNumberFormat="1" applyFont="1" applyAlignment="1">
      <alignment/>
    </xf>
    <xf numFmtId="0" fontId="7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2" fontId="55" fillId="0" borderId="10" xfId="0" applyNumberFormat="1" applyFont="1" applyFill="1" applyBorder="1" applyAlignment="1">
      <alignment horizontal="center" vertical="center" wrapText="1"/>
    </xf>
    <xf numFmtId="2" fontId="55" fillId="0" borderId="10" xfId="0" applyNumberFormat="1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193" fontId="55" fillId="0" borderId="0" xfId="0" applyNumberFormat="1" applyFont="1" applyAlignment="1">
      <alignment/>
    </xf>
    <xf numFmtId="2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1" fontId="55" fillId="0" borderId="10" xfId="0" applyNumberFormat="1" applyFont="1" applyBorder="1" applyAlignment="1">
      <alignment horizontal="center" vertical="center" wrapText="1"/>
    </xf>
    <xf numFmtId="2" fontId="57" fillId="0" borderId="10" xfId="0" applyNumberFormat="1" applyFont="1" applyBorder="1" applyAlignment="1">
      <alignment vertical="center" wrapText="1"/>
    </xf>
    <xf numFmtId="0" fontId="55" fillId="0" borderId="0" xfId="0" applyFont="1" applyAlignment="1">
      <alignment/>
    </xf>
    <xf numFmtId="0" fontId="55" fillId="0" borderId="10" xfId="0" applyFont="1" applyBorder="1" applyAlignment="1">
      <alignment horizontal="center" vertical="center" wrapText="1"/>
    </xf>
    <xf numFmtId="4" fontId="11" fillId="0" borderId="10" xfId="0" applyNumberFormat="1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14" fillId="0" borderId="0" xfId="0" applyFont="1" applyAlignment="1">
      <alignment/>
    </xf>
    <xf numFmtId="0" fontId="55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vertical="center" wrapText="1"/>
    </xf>
    <xf numFmtId="49" fontId="7" fillId="0" borderId="11" xfId="0" applyNumberFormat="1" applyFont="1" applyBorder="1" applyAlignment="1">
      <alignment/>
    </xf>
    <xf numFmtId="0" fontId="53" fillId="0" borderId="10" xfId="0" applyFont="1" applyBorder="1" applyAlignment="1">
      <alignment horizontal="center" vertical="center" wrapText="1"/>
    </xf>
    <xf numFmtId="2" fontId="53" fillId="0" borderId="10" xfId="0" applyNumberFormat="1" applyFont="1" applyBorder="1" applyAlignment="1">
      <alignment horizontal="center" vertical="center" wrapText="1"/>
    </xf>
    <xf numFmtId="1" fontId="10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right" vertical="center" wrapText="1"/>
    </xf>
    <xf numFmtId="1" fontId="10" fillId="0" borderId="10" xfId="0" applyNumberFormat="1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2" fontId="10" fillId="0" borderId="10" xfId="0" applyNumberFormat="1" applyFont="1" applyBorder="1" applyAlignment="1">
      <alignment horizontal="right" vertical="center" wrapText="1"/>
    </xf>
    <xf numFmtId="0" fontId="10" fillId="0" borderId="0" xfId="0" applyFont="1" applyAlignment="1">
      <alignment/>
    </xf>
    <xf numFmtId="0" fontId="10" fillId="0" borderId="0" xfId="0" applyFont="1" applyAlignment="1">
      <alignment vertical="center" wrapText="1"/>
    </xf>
    <xf numFmtId="2" fontId="11" fillId="0" borderId="10" xfId="0" applyNumberFormat="1" applyFont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4" fontId="10" fillId="0" borderId="10" xfId="0" applyNumberFormat="1" applyFont="1" applyBorder="1" applyAlignment="1">
      <alignment horizontal="center" vertical="center" wrapText="1"/>
    </xf>
    <xf numFmtId="3" fontId="10" fillId="0" borderId="10" xfId="0" applyNumberFormat="1" applyFont="1" applyBorder="1" applyAlignment="1">
      <alignment horizontal="center" vertical="center" wrapText="1"/>
    </xf>
    <xf numFmtId="193" fontId="10" fillId="0" borderId="10" xfId="0" applyNumberFormat="1" applyFont="1" applyBorder="1" applyAlignment="1">
      <alignment horizontal="center" vertical="center" wrapText="1"/>
    </xf>
    <xf numFmtId="4" fontId="55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vertical="center" wrapText="1"/>
    </xf>
    <xf numFmtId="1" fontId="7" fillId="0" borderId="10" xfId="0" applyNumberFormat="1" applyFont="1" applyBorder="1" applyAlignment="1">
      <alignment/>
    </xf>
    <xf numFmtId="1" fontId="2" fillId="0" borderId="10" xfId="0" applyNumberFormat="1" applyFont="1" applyBorder="1" applyAlignment="1">
      <alignment/>
    </xf>
    <xf numFmtId="1" fontId="7" fillId="0" borderId="10" xfId="0" applyNumberFormat="1" applyFont="1" applyBorder="1" applyAlignment="1">
      <alignment vertical="center" wrapText="1"/>
    </xf>
    <xf numFmtId="1" fontId="7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vertical="center" wrapText="1"/>
    </xf>
    <xf numFmtId="2" fontId="2" fillId="0" borderId="10" xfId="0" applyNumberFormat="1" applyFont="1" applyBorder="1" applyAlignment="1">
      <alignment horizontal="center" wrapText="1"/>
    </xf>
    <xf numFmtId="2" fontId="56" fillId="0" borderId="10" xfId="0" applyNumberFormat="1" applyFont="1" applyBorder="1" applyAlignment="1">
      <alignment horizontal="center" vertical="center" wrapText="1"/>
    </xf>
    <xf numFmtId="2" fontId="56" fillId="0" borderId="10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Border="1" applyAlignment="1">
      <alignment horizontal="center" vertical="center" wrapText="1"/>
    </xf>
    <xf numFmtId="2" fontId="56" fillId="0" borderId="10" xfId="0" applyNumberFormat="1" applyFont="1" applyBorder="1" applyAlignment="1">
      <alignment vertical="center" wrapText="1"/>
    </xf>
    <xf numFmtId="4" fontId="7" fillId="0" borderId="10" xfId="0" applyNumberFormat="1" applyFont="1" applyBorder="1" applyAlignment="1">
      <alignment vertical="center" wrapText="1"/>
    </xf>
    <xf numFmtId="4" fontId="7" fillId="0" borderId="10" xfId="0" applyNumberFormat="1" applyFont="1" applyBorder="1" applyAlignment="1">
      <alignment/>
    </xf>
    <xf numFmtId="4" fontId="7" fillId="0" borderId="10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2" fontId="15" fillId="0" borderId="10" xfId="0" applyNumberFormat="1" applyFont="1" applyBorder="1" applyAlignment="1">
      <alignment horizontal="center" vertical="center" wrapText="1"/>
    </xf>
    <xf numFmtId="4" fontId="11" fillId="0" borderId="10" xfId="0" applyNumberFormat="1" applyFont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Alignment="1">
      <alignment horizontal="center"/>
    </xf>
    <xf numFmtId="4" fontId="7" fillId="0" borderId="0" xfId="0" applyNumberFormat="1" applyFont="1" applyAlignment="1">
      <alignment horizontal="center"/>
    </xf>
    <xf numFmtId="0" fontId="7" fillId="0" borderId="20" xfId="0" applyFont="1" applyFill="1" applyBorder="1" applyAlignment="1">
      <alignment wrapText="1"/>
    </xf>
    <xf numFmtId="2" fontId="53" fillId="0" borderId="1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2" fontId="2" fillId="0" borderId="0" xfId="0" applyNumberFormat="1" applyFont="1" applyBorder="1" applyAlignment="1">
      <alignment vertical="center" wrapText="1"/>
    </xf>
    <xf numFmtId="4" fontId="2" fillId="0" borderId="13" xfId="0" applyNumberFormat="1" applyFont="1" applyBorder="1" applyAlignment="1">
      <alignment vertical="center" wrapText="1"/>
    </xf>
    <xf numFmtId="4" fontId="2" fillId="0" borderId="10" xfId="0" applyNumberFormat="1" applyFont="1" applyBorder="1" applyAlignment="1">
      <alignment/>
    </xf>
    <xf numFmtId="4" fontId="2" fillId="0" borderId="16" xfId="0" applyNumberFormat="1" applyFont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4" fontId="10" fillId="0" borderId="10" xfId="0" applyNumberFormat="1" applyFont="1" applyBorder="1" applyAlignment="1">
      <alignment vertical="center" wrapText="1"/>
    </xf>
    <xf numFmtId="4" fontId="7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 horizontal="center" vertical="top" wrapText="1"/>
    </xf>
    <xf numFmtId="4" fontId="2" fillId="0" borderId="0" xfId="0" applyNumberFormat="1" applyFont="1" applyAlignment="1">
      <alignment vertical="center"/>
    </xf>
    <xf numFmtId="2" fontId="56" fillId="0" borderId="10" xfId="0" applyNumberFormat="1" applyFont="1" applyFill="1" applyBorder="1" applyAlignment="1">
      <alignment vertical="center" wrapText="1"/>
    </xf>
    <xf numFmtId="3" fontId="10" fillId="0" borderId="10" xfId="0" applyNumberFormat="1" applyFont="1" applyBorder="1" applyAlignment="1">
      <alignment vertical="center" wrapText="1"/>
    </xf>
    <xf numFmtId="2" fontId="53" fillId="0" borderId="0" xfId="0" applyNumberFormat="1" applyFont="1" applyBorder="1" applyAlignment="1">
      <alignment horizontal="center" vertical="center"/>
    </xf>
    <xf numFmtId="2" fontId="53" fillId="0" borderId="10" xfId="0" applyNumberFormat="1" applyFont="1" applyBorder="1" applyAlignment="1">
      <alignment horizontal="center" vertical="center"/>
    </xf>
    <xf numFmtId="192" fontId="2" fillId="0" borderId="10" xfId="0" applyNumberFormat="1" applyFont="1" applyBorder="1" applyAlignment="1">
      <alignment horizontal="center" vertical="center" wrapText="1"/>
    </xf>
    <xf numFmtId="2" fontId="53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/>
    </xf>
    <xf numFmtId="4" fontId="56" fillId="0" borderId="10" xfId="0" applyNumberFormat="1" applyFont="1" applyBorder="1" applyAlignment="1">
      <alignment vertical="center" wrapText="1"/>
    </xf>
    <xf numFmtId="2" fontId="10" fillId="0" borderId="0" xfId="0" applyNumberFormat="1" applyFont="1" applyBorder="1" applyAlignment="1">
      <alignment vertical="center" wrapText="1"/>
    </xf>
    <xf numFmtId="2" fontId="2" fillId="0" borderId="0" xfId="0" applyNumberFormat="1" applyFont="1" applyFill="1" applyBorder="1" applyAlignment="1">
      <alignment vertical="center" wrapText="1"/>
    </xf>
    <xf numFmtId="2" fontId="53" fillId="0" borderId="10" xfId="0" applyNumberFormat="1" applyFont="1" applyBorder="1" applyAlignment="1">
      <alignment vertical="center"/>
    </xf>
    <xf numFmtId="2" fontId="7" fillId="0" borderId="0" xfId="0" applyNumberFormat="1" applyFont="1" applyBorder="1" applyAlignment="1">
      <alignment/>
    </xf>
    <xf numFmtId="2" fontId="53" fillId="0" borderId="0" xfId="0" applyNumberFormat="1" applyFont="1" applyBorder="1" applyAlignment="1">
      <alignment vertical="center"/>
    </xf>
    <xf numFmtId="4" fontId="7" fillId="0" borderId="0" xfId="0" applyNumberFormat="1" applyFont="1" applyBorder="1" applyAlignment="1">
      <alignment horizontal="center" vertical="center" wrapText="1"/>
    </xf>
    <xf numFmtId="2" fontId="10" fillId="0" borderId="0" xfId="0" applyNumberFormat="1" applyFont="1" applyAlignment="1">
      <alignment vertical="center"/>
    </xf>
    <xf numFmtId="2" fontId="10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/>
    </xf>
    <xf numFmtId="193" fontId="2" fillId="0" borderId="10" xfId="0" applyNumberFormat="1" applyFont="1" applyBorder="1" applyAlignment="1">
      <alignment/>
    </xf>
    <xf numFmtId="2" fontId="11" fillId="0" borderId="10" xfId="0" applyNumberFormat="1" applyFont="1" applyBorder="1" applyAlignment="1">
      <alignment/>
    </xf>
    <xf numFmtId="0" fontId="3" fillId="0" borderId="0" xfId="0" applyFont="1" applyAlignment="1">
      <alignment horizontal="center" vertical="center"/>
    </xf>
    <xf numFmtId="0" fontId="7" fillId="0" borderId="19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wrapText="1"/>
    </xf>
    <xf numFmtId="0" fontId="9" fillId="0" borderId="0" xfId="0" applyFont="1" applyBorder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9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vertical="top" wrapText="1"/>
    </xf>
    <xf numFmtId="0" fontId="35" fillId="0" borderId="0" xfId="0" applyFont="1" applyAlignment="1">
      <alignment vertical="top"/>
    </xf>
    <xf numFmtId="0" fontId="35" fillId="0" borderId="0" xfId="0" applyFont="1" applyAlignment="1">
      <alignment vertical="top" wrapText="1"/>
    </xf>
    <xf numFmtId="0" fontId="3" fillId="0" borderId="0" xfId="0" applyFont="1" applyAlignment="1">
      <alignment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10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vertical="top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9" fillId="0" borderId="0" xfId="0" applyFont="1" applyFill="1" applyBorder="1" applyAlignment="1">
      <alignment horizontal="justify" vertical="top" wrapText="1"/>
    </xf>
    <xf numFmtId="0" fontId="0" fillId="0" borderId="0" xfId="0" applyFill="1" applyAlignment="1">
      <alignment horizontal="justify" vertical="top" wrapText="1"/>
    </xf>
    <xf numFmtId="0" fontId="10" fillId="0" borderId="21" xfId="0" applyFont="1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0" fontId="0" fillId="0" borderId="0" xfId="0" applyFont="1" applyAlignment="1">
      <alignment vertical="top"/>
    </xf>
    <xf numFmtId="0" fontId="0" fillId="0" borderId="10" xfId="0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2" fillId="0" borderId="23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0" xfId="0" applyAlignment="1">
      <alignment vertical="top" wrapText="1"/>
    </xf>
    <xf numFmtId="0" fontId="2" fillId="0" borderId="16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top" wrapText="1"/>
    </xf>
    <xf numFmtId="0" fontId="0" fillId="0" borderId="0" xfId="0" applyAlignment="1">
      <alignment vertical="top"/>
    </xf>
    <xf numFmtId="0" fontId="2" fillId="0" borderId="16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53" fillId="0" borderId="1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9" fillId="0" borderId="0" xfId="0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B336"/>
  <sheetViews>
    <sheetView view="pageBreakPreview" zoomScaleSheetLayoutView="100" zoomScalePageLayoutView="0" workbookViewId="0" topLeftCell="A322">
      <selection activeCell="J56" sqref="J56"/>
    </sheetView>
  </sheetViews>
  <sheetFormatPr defaultColWidth="9.140625" defaultRowHeight="15"/>
  <cols>
    <col min="1" max="1" width="11.7109375" style="1" customWidth="1"/>
    <col min="2" max="2" width="35.7109375" style="1" customWidth="1"/>
    <col min="3" max="3" width="11.57421875" style="1" customWidth="1"/>
    <col min="4" max="9" width="11.28125" style="1" customWidth="1"/>
    <col min="10" max="10" width="11.7109375" style="1" customWidth="1"/>
    <col min="11" max="14" width="11.28125" style="1" customWidth="1"/>
    <col min="15" max="16384" width="9.140625" style="1" customWidth="1"/>
  </cols>
  <sheetData>
    <row r="1" spans="3:10" ht="15">
      <c r="C1" s="95"/>
      <c r="G1" s="87"/>
      <c r="H1" s="8" t="s">
        <v>322</v>
      </c>
      <c r="I1" s="8"/>
      <c r="J1" s="88"/>
    </row>
    <row r="2" spans="3:10" ht="15">
      <c r="C2" s="95"/>
      <c r="G2" s="87"/>
      <c r="H2" s="8" t="s">
        <v>323</v>
      </c>
      <c r="I2" s="8"/>
      <c r="J2" s="88"/>
    </row>
    <row r="3" spans="7:10" ht="15">
      <c r="G3" s="87"/>
      <c r="H3" s="8" t="s">
        <v>324</v>
      </c>
      <c r="I3" s="8"/>
      <c r="J3" s="88"/>
    </row>
    <row r="4" spans="7:10" ht="15">
      <c r="G4" s="87"/>
      <c r="H4" s="87"/>
      <c r="I4" s="87"/>
      <c r="J4" s="88"/>
    </row>
    <row r="5" spans="3:10" ht="15">
      <c r="C5" s="183" t="s">
        <v>335</v>
      </c>
      <c r="D5" s="183"/>
      <c r="E5" s="183"/>
      <c r="F5" s="183"/>
      <c r="G5" s="183"/>
      <c r="H5" s="183"/>
      <c r="I5" s="183"/>
      <c r="J5" s="183"/>
    </row>
    <row r="6" spans="1:10" ht="33" customHeight="1">
      <c r="A6" s="89" t="s">
        <v>325</v>
      </c>
      <c r="B6" s="187" t="s">
        <v>343</v>
      </c>
      <c r="C6" s="187"/>
      <c r="D6" s="187"/>
      <c r="E6" s="187"/>
      <c r="F6" s="97"/>
      <c r="G6" s="114" t="s">
        <v>394</v>
      </c>
      <c r="H6" s="8"/>
      <c r="I6" s="86"/>
      <c r="J6" s="8">
        <v>3195961</v>
      </c>
    </row>
    <row r="7" spans="1:10" ht="36" customHeight="1">
      <c r="A7" s="184" t="s">
        <v>326</v>
      </c>
      <c r="B7" s="184"/>
      <c r="C7" s="184"/>
      <c r="D7" s="184"/>
      <c r="E7" s="184"/>
      <c r="F7" s="186" t="s">
        <v>327</v>
      </c>
      <c r="G7" s="186"/>
      <c r="H7" s="186"/>
      <c r="I7" s="93"/>
      <c r="J7" s="92" t="s">
        <v>337</v>
      </c>
    </row>
    <row r="8" spans="1:10" ht="28.5" customHeight="1">
      <c r="A8" s="89" t="s">
        <v>328</v>
      </c>
      <c r="B8" s="187" t="s">
        <v>343</v>
      </c>
      <c r="C8" s="187"/>
      <c r="D8" s="187"/>
      <c r="E8" s="187"/>
      <c r="F8" s="90"/>
      <c r="G8" s="114" t="s">
        <v>395</v>
      </c>
      <c r="H8" s="8"/>
      <c r="I8" s="90"/>
      <c r="J8" s="8">
        <v>3195961</v>
      </c>
    </row>
    <row r="9" spans="1:10" ht="64.5" customHeight="1">
      <c r="A9" s="184" t="s">
        <v>329</v>
      </c>
      <c r="B9" s="184"/>
      <c r="C9" s="184"/>
      <c r="D9" s="184"/>
      <c r="E9" s="184"/>
      <c r="F9" s="186" t="s">
        <v>330</v>
      </c>
      <c r="G9" s="186"/>
      <c r="H9" s="186"/>
      <c r="I9" s="93"/>
      <c r="J9" s="92" t="s">
        <v>337</v>
      </c>
    </row>
    <row r="10" spans="1:10" ht="62.25" customHeight="1">
      <c r="A10" s="89" t="s">
        <v>339</v>
      </c>
      <c r="C10" s="90">
        <v>3101</v>
      </c>
      <c r="D10" s="91"/>
      <c r="E10" s="90">
        <v>1010</v>
      </c>
      <c r="F10" s="185" t="s">
        <v>342</v>
      </c>
      <c r="G10" s="185"/>
      <c r="H10" s="185"/>
      <c r="I10" s="185"/>
      <c r="J10" s="96">
        <v>7400000000</v>
      </c>
    </row>
    <row r="11" spans="1:10" ht="89.25" customHeight="1">
      <c r="A11" s="93" t="s">
        <v>336</v>
      </c>
      <c r="B11" s="93"/>
      <c r="C11" s="92" t="s">
        <v>331</v>
      </c>
      <c r="D11" s="90"/>
      <c r="E11" s="92" t="s">
        <v>332</v>
      </c>
      <c r="F11" s="186" t="s">
        <v>333</v>
      </c>
      <c r="G11" s="186"/>
      <c r="H11" s="186"/>
      <c r="I11" s="186"/>
      <c r="J11" s="94" t="s">
        <v>338</v>
      </c>
    </row>
    <row r="12" spans="1:2" ht="15">
      <c r="A12" s="3"/>
      <c r="B12" s="2"/>
    </row>
    <row r="13" spans="1:14" ht="15">
      <c r="A13" s="195" t="s">
        <v>340</v>
      </c>
      <c r="B13" s="195"/>
      <c r="C13" s="195"/>
      <c r="D13" s="195"/>
      <c r="E13" s="195"/>
      <c r="F13" s="195"/>
      <c r="G13" s="195"/>
      <c r="H13" s="195"/>
      <c r="I13" s="195"/>
      <c r="J13" s="195"/>
      <c r="K13" s="195"/>
      <c r="L13" s="195"/>
      <c r="M13" s="195"/>
      <c r="N13" s="195"/>
    </row>
    <row r="14" spans="1:14" ht="32.25" customHeight="1">
      <c r="A14" s="195" t="s">
        <v>78</v>
      </c>
      <c r="B14" s="195"/>
      <c r="C14" s="195"/>
      <c r="D14" s="195"/>
      <c r="E14" s="195"/>
      <c r="F14" s="195"/>
      <c r="G14" s="195"/>
      <c r="H14" s="195"/>
      <c r="I14" s="195"/>
      <c r="J14" s="195"/>
      <c r="K14" s="195"/>
      <c r="L14" s="195"/>
      <c r="M14" s="195"/>
      <c r="N14" s="195"/>
    </row>
    <row r="15" spans="1:14" ht="15">
      <c r="A15" s="195" t="s">
        <v>87</v>
      </c>
      <c r="B15" s="195"/>
      <c r="C15" s="195"/>
      <c r="D15" s="195"/>
      <c r="E15" s="195"/>
      <c r="F15" s="195"/>
      <c r="G15" s="195"/>
      <c r="H15" s="195"/>
      <c r="I15" s="195"/>
      <c r="J15" s="195"/>
      <c r="K15" s="195"/>
      <c r="L15" s="195"/>
      <c r="M15" s="195"/>
      <c r="N15" s="195"/>
    </row>
    <row r="16" spans="1:14" ht="15">
      <c r="A16" s="195" t="s">
        <v>67</v>
      </c>
      <c r="B16" s="195"/>
      <c r="C16" s="195"/>
      <c r="D16" s="195"/>
      <c r="E16" s="195"/>
      <c r="F16" s="195"/>
      <c r="G16" s="195"/>
      <c r="H16" s="195"/>
      <c r="I16" s="195"/>
      <c r="J16" s="195"/>
      <c r="K16" s="195"/>
      <c r="L16" s="195"/>
      <c r="M16" s="195"/>
      <c r="N16" s="195"/>
    </row>
    <row r="17" spans="1:32" s="13" customFormat="1" ht="18.75" customHeight="1">
      <c r="A17" s="210" t="s">
        <v>79</v>
      </c>
      <c r="B17" s="210"/>
      <c r="C17" s="210"/>
      <c r="D17" s="210"/>
      <c r="E17" s="210"/>
      <c r="F17" s="210"/>
      <c r="G17" s="210"/>
      <c r="H17" s="210"/>
      <c r="I17" s="210"/>
      <c r="J17" s="210"/>
      <c r="K17" s="210"/>
      <c r="L17" s="210"/>
      <c r="M17" s="210"/>
      <c r="N17" s="210"/>
      <c r="O17" s="210"/>
      <c r="P17" s="210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</row>
    <row r="18" spans="1:32" s="13" customFormat="1" ht="18.75" customHeight="1">
      <c r="A18" s="209" t="s">
        <v>369</v>
      </c>
      <c r="B18" s="209"/>
      <c r="C18" s="209"/>
      <c r="D18" s="209"/>
      <c r="E18" s="209"/>
      <c r="F18" s="209"/>
      <c r="G18" s="209"/>
      <c r="H18" s="209"/>
      <c r="I18" s="209"/>
      <c r="J18" s="209"/>
      <c r="K18" s="209"/>
      <c r="L18" s="209"/>
      <c r="M18" s="209"/>
      <c r="N18" s="209"/>
      <c r="O18" s="209"/>
      <c r="P18" s="209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</row>
    <row r="19" spans="1:32" s="15" customFormat="1" ht="30.75" customHeight="1">
      <c r="A19" s="188" t="s">
        <v>341</v>
      </c>
      <c r="B19" s="189"/>
      <c r="C19" s="189"/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</row>
    <row r="20" spans="1:32" s="15" customFormat="1" ht="32.25" customHeight="1">
      <c r="A20" s="188" t="s">
        <v>80</v>
      </c>
      <c r="B20" s="189"/>
      <c r="C20" s="189"/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</row>
    <row r="21" spans="1:236" s="16" customFormat="1" ht="30.75" customHeight="1">
      <c r="A21" s="188" t="s">
        <v>81</v>
      </c>
      <c r="B21" s="189"/>
      <c r="C21" s="189"/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88"/>
      <c r="AH21" s="188"/>
      <c r="AI21" s="188"/>
      <c r="AJ21" s="188"/>
      <c r="AK21" s="188"/>
      <c r="AL21" s="188"/>
      <c r="AM21" s="188"/>
      <c r="AN21" s="188"/>
      <c r="AO21" s="188"/>
      <c r="AP21" s="188"/>
      <c r="AQ21" s="188"/>
      <c r="AR21" s="188"/>
      <c r="AS21" s="188"/>
      <c r="AT21" s="188"/>
      <c r="AU21" s="188"/>
      <c r="AV21" s="188"/>
      <c r="AW21" s="188"/>
      <c r="AX21" s="188"/>
      <c r="AY21" s="188"/>
      <c r="AZ21" s="188"/>
      <c r="BA21" s="188"/>
      <c r="BB21" s="188"/>
      <c r="BC21" s="188"/>
      <c r="BD21" s="188"/>
      <c r="BE21" s="188"/>
      <c r="BF21" s="188"/>
      <c r="BG21" s="188"/>
      <c r="BH21" s="188"/>
      <c r="BI21" s="188"/>
      <c r="BJ21" s="188"/>
      <c r="BK21" s="188"/>
      <c r="BL21" s="188"/>
      <c r="BM21" s="188"/>
      <c r="BN21" s="188"/>
      <c r="BO21" s="188"/>
      <c r="BP21" s="188"/>
      <c r="BQ21" s="188"/>
      <c r="BR21" s="188"/>
      <c r="BS21" s="188"/>
      <c r="BT21" s="188"/>
      <c r="BU21" s="188"/>
      <c r="BV21" s="188"/>
      <c r="BW21" s="188"/>
      <c r="BX21" s="188"/>
      <c r="BY21" s="188"/>
      <c r="BZ21" s="188"/>
      <c r="CA21" s="188"/>
      <c r="CB21" s="188"/>
      <c r="CC21" s="188"/>
      <c r="CD21" s="188"/>
      <c r="CE21" s="188"/>
      <c r="CF21" s="188"/>
      <c r="CG21" s="188"/>
      <c r="CH21" s="188"/>
      <c r="CI21" s="188"/>
      <c r="CJ21" s="188"/>
      <c r="CK21" s="188"/>
      <c r="CL21" s="188"/>
      <c r="CM21" s="188"/>
      <c r="CN21" s="188"/>
      <c r="CO21" s="188"/>
      <c r="CP21" s="188"/>
      <c r="CQ21" s="188"/>
      <c r="CR21" s="188"/>
      <c r="CS21" s="188"/>
      <c r="CT21" s="188"/>
      <c r="CU21" s="188"/>
      <c r="CV21" s="188"/>
      <c r="CW21" s="188"/>
      <c r="CX21" s="188"/>
      <c r="CY21" s="188"/>
      <c r="CZ21" s="188"/>
      <c r="DA21" s="188"/>
      <c r="DB21" s="188"/>
      <c r="DC21" s="188"/>
      <c r="DD21" s="188"/>
      <c r="DE21" s="188"/>
      <c r="DF21" s="188"/>
      <c r="DG21" s="188"/>
      <c r="DH21" s="188"/>
      <c r="DI21" s="188"/>
      <c r="DJ21" s="188"/>
      <c r="DK21" s="188"/>
      <c r="DL21" s="188"/>
      <c r="DM21" s="188"/>
      <c r="DN21" s="188"/>
      <c r="DO21" s="188"/>
      <c r="DP21" s="188"/>
      <c r="DQ21" s="188"/>
      <c r="DR21" s="188"/>
      <c r="DS21" s="188"/>
      <c r="DT21" s="188"/>
      <c r="DU21" s="188"/>
      <c r="DV21" s="188"/>
      <c r="DW21" s="188"/>
      <c r="DX21" s="188"/>
      <c r="DY21" s="188"/>
      <c r="DZ21" s="188"/>
      <c r="EA21" s="188"/>
      <c r="EB21" s="188"/>
      <c r="EC21" s="188"/>
      <c r="ED21" s="188"/>
      <c r="EE21" s="188"/>
      <c r="EF21" s="188"/>
      <c r="EG21" s="188"/>
      <c r="EH21" s="188"/>
      <c r="EI21" s="188"/>
      <c r="EJ21" s="188"/>
      <c r="EK21" s="188"/>
      <c r="EL21" s="188"/>
      <c r="EM21" s="188"/>
      <c r="EN21" s="188"/>
      <c r="EO21" s="188"/>
      <c r="EP21" s="188"/>
      <c r="EQ21" s="188"/>
      <c r="ER21" s="188"/>
      <c r="ES21" s="188"/>
      <c r="ET21" s="188"/>
      <c r="EU21" s="188"/>
      <c r="EV21" s="188"/>
      <c r="EW21" s="188"/>
      <c r="EX21" s="188"/>
      <c r="EY21" s="188"/>
      <c r="EZ21" s="188"/>
      <c r="FA21" s="188"/>
      <c r="FB21" s="188"/>
      <c r="FC21" s="188"/>
      <c r="FD21" s="188"/>
      <c r="FE21" s="188"/>
      <c r="FF21" s="188"/>
      <c r="FG21" s="188"/>
      <c r="FH21" s="188"/>
      <c r="FI21" s="188"/>
      <c r="FJ21" s="188"/>
      <c r="FK21" s="188"/>
      <c r="FL21" s="188"/>
      <c r="FM21" s="188"/>
      <c r="FN21" s="188"/>
      <c r="FO21" s="188"/>
      <c r="FP21" s="188"/>
      <c r="FQ21" s="188"/>
      <c r="FR21" s="188"/>
      <c r="FS21" s="188"/>
      <c r="FT21" s="188"/>
      <c r="FU21" s="188"/>
      <c r="FV21" s="188"/>
      <c r="FW21" s="188"/>
      <c r="FX21" s="188"/>
      <c r="FY21" s="188"/>
      <c r="FZ21" s="188"/>
      <c r="GA21" s="188"/>
      <c r="GB21" s="188"/>
      <c r="GC21" s="188"/>
      <c r="GD21" s="188"/>
      <c r="GE21" s="188"/>
      <c r="GF21" s="188"/>
      <c r="GG21" s="188"/>
      <c r="GH21" s="188"/>
      <c r="GI21" s="188"/>
      <c r="GJ21" s="188"/>
      <c r="GK21" s="188"/>
      <c r="GL21" s="188"/>
      <c r="GM21" s="188"/>
      <c r="GN21" s="188"/>
      <c r="GO21" s="188"/>
      <c r="GP21" s="188"/>
      <c r="GQ21" s="188"/>
      <c r="GR21" s="188"/>
      <c r="GS21" s="188"/>
      <c r="GT21" s="188"/>
      <c r="GU21" s="188"/>
      <c r="GV21" s="188"/>
      <c r="GW21" s="188"/>
      <c r="GX21" s="188"/>
      <c r="GY21" s="188"/>
      <c r="GZ21" s="188"/>
      <c r="HA21" s="188"/>
      <c r="HB21" s="188"/>
      <c r="HC21" s="188"/>
      <c r="HD21" s="188"/>
      <c r="HE21" s="188"/>
      <c r="HF21" s="188"/>
      <c r="HG21" s="188"/>
      <c r="HH21" s="188"/>
      <c r="HI21" s="188"/>
      <c r="HJ21" s="188"/>
      <c r="HK21" s="188"/>
      <c r="HL21" s="188"/>
      <c r="HM21" s="188"/>
      <c r="HN21" s="188"/>
      <c r="HO21" s="188"/>
      <c r="HP21" s="188"/>
      <c r="HQ21" s="188"/>
      <c r="HR21" s="188"/>
      <c r="HS21" s="188"/>
      <c r="HT21" s="188"/>
      <c r="HU21" s="188"/>
      <c r="HV21" s="188"/>
      <c r="HW21" s="188"/>
      <c r="HX21" s="188"/>
      <c r="HY21" s="188"/>
      <c r="HZ21" s="188"/>
      <c r="IA21" s="188"/>
      <c r="IB21" s="14"/>
    </row>
    <row r="22" spans="1:236" s="15" customFormat="1" ht="33.75" customHeight="1">
      <c r="A22" s="188" t="s">
        <v>490</v>
      </c>
      <c r="B22" s="189"/>
      <c r="C22" s="189"/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</row>
    <row r="23" spans="1:236" s="15" customFormat="1" ht="30.75" customHeight="1">
      <c r="A23" s="188" t="s">
        <v>82</v>
      </c>
      <c r="B23" s="189"/>
      <c r="C23" s="189"/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</row>
    <row r="24" spans="1:32" s="15" customFormat="1" ht="23.25" customHeight="1">
      <c r="A24" s="188" t="s">
        <v>83</v>
      </c>
      <c r="B24" s="188"/>
      <c r="C24" s="188"/>
      <c r="D24" s="188"/>
      <c r="E24" s="188"/>
      <c r="F24" s="188"/>
      <c r="G24" s="188"/>
      <c r="H24" s="188"/>
      <c r="I24" s="188"/>
      <c r="J24" s="188"/>
      <c r="K24" s="188"/>
      <c r="L24" s="188"/>
      <c r="M24" s="188"/>
      <c r="N24" s="188"/>
      <c r="O24" s="188"/>
      <c r="P24" s="188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</row>
    <row r="25" spans="1:32" s="15" customFormat="1" ht="21" customHeight="1">
      <c r="A25" s="188" t="s">
        <v>84</v>
      </c>
      <c r="B25" s="188"/>
      <c r="C25" s="188"/>
      <c r="D25" s="188"/>
      <c r="E25" s="188"/>
      <c r="F25" s="188"/>
      <c r="G25" s="188"/>
      <c r="H25" s="188"/>
      <c r="I25" s="188"/>
      <c r="J25" s="188"/>
      <c r="K25" s="188"/>
      <c r="L25" s="188"/>
      <c r="M25" s="188"/>
      <c r="N25" s="188"/>
      <c r="O25" s="188"/>
      <c r="P25" s="188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</row>
    <row r="26" spans="1:32" s="15" customFormat="1" ht="32.25" customHeight="1">
      <c r="A26" s="188" t="s">
        <v>85</v>
      </c>
      <c r="B26" s="189"/>
      <c r="C26" s="189"/>
      <c r="D26" s="189"/>
      <c r="E26" s="189"/>
      <c r="F26" s="189"/>
      <c r="G26" s="189"/>
      <c r="H26" s="189"/>
      <c r="I26" s="189"/>
      <c r="J26" s="189"/>
      <c r="K26" s="189"/>
      <c r="L26" s="189"/>
      <c r="M26" s="189"/>
      <c r="N26" s="189"/>
      <c r="O26" s="189"/>
      <c r="P26" s="189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</row>
    <row r="27" spans="1:32" s="15" customFormat="1" ht="24" customHeight="1">
      <c r="A27" s="188" t="s">
        <v>86</v>
      </c>
      <c r="B27" s="188"/>
      <c r="C27" s="188"/>
      <c r="D27" s="188"/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P27" s="188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</row>
    <row r="28" spans="1:32" s="13" customFormat="1" ht="29.25" customHeight="1">
      <c r="A28" s="188" t="s">
        <v>165</v>
      </c>
      <c r="B28" s="189"/>
      <c r="C28" s="189"/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</row>
    <row r="29" spans="1:32" s="13" customFormat="1" ht="30.75" customHeight="1">
      <c r="A29" s="188" t="s">
        <v>166</v>
      </c>
      <c r="B29" s="189"/>
      <c r="C29" s="189"/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</row>
    <row r="30" spans="1:32" s="15" customFormat="1" ht="36" customHeight="1">
      <c r="A30" s="188" t="s">
        <v>491</v>
      </c>
      <c r="B30" s="189"/>
      <c r="C30" s="189"/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89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</row>
    <row r="31" spans="1:14" ht="15">
      <c r="A31" s="195" t="s">
        <v>68</v>
      </c>
      <c r="B31" s="195"/>
      <c r="C31" s="195"/>
      <c r="D31" s="195"/>
      <c r="E31" s="195"/>
      <c r="F31" s="195"/>
      <c r="G31" s="195"/>
      <c r="H31" s="195"/>
      <c r="I31" s="195"/>
      <c r="J31" s="195"/>
      <c r="K31" s="195"/>
      <c r="L31" s="195"/>
      <c r="M31" s="195"/>
      <c r="N31" s="195"/>
    </row>
    <row r="32" spans="1:14" ht="15">
      <c r="A32" s="199" t="s">
        <v>372</v>
      </c>
      <c r="B32" s="199"/>
      <c r="C32" s="199"/>
      <c r="D32" s="199"/>
      <c r="E32" s="199"/>
      <c r="F32" s="199"/>
      <c r="G32" s="199"/>
      <c r="H32" s="199"/>
      <c r="I32" s="199"/>
      <c r="J32" s="199"/>
      <c r="K32" s="199"/>
      <c r="L32" s="199"/>
      <c r="M32" s="199"/>
      <c r="N32" s="199"/>
    </row>
    <row r="33" ht="15">
      <c r="N33" s="3" t="s">
        <v>0</v>
      </c>
    </row>
    <row r="34" spans="1:14" ht="15">
      <c r="A34" s="191" t="s">
        <v>1</v>
      </c>
      <c r="B34" s="191" t="s">
        <v>2</v>
      </c>
      <c r="C34" s="191" t="s">
        <v>344</v>
      </c>
      <c r="D34" s="191"/>
      <c r="E34" s="191"/>
      <c r="F34" s="191"/>
      <c r="G34" s="191" t="s">
        <v>345</v>
      </c>
      <c r="H34" s="191"/>
      <c r="I34" s="191"/>
      <c r="J34" s="191"/>
      <c r="K34" s="191" t="s">
        <v>346</v>
      </c>
      <c r="L34" s="191"/>
      <c r="M34" s="191"/>
      <c r="N34" s="191"/>
    </row>
    <row r="35" spans="1:14" ht="68.25" customHeight="1">
      <c r="A35" s="191"/>
      <c r="B35" s="191"/>
      <c r="C35" s="4" t="s">
        <v>3</v>
      </c>
      <c r="D35" s="4" t="s">
        <v>4</v>
      </c>
      <c r="E35" s="4" t="s">
        <v>5</v>
      </c>
      <c r="F35" s="4" t="s">
        <v>51</v>
      </c>
      <c r="G35" s="4" t="s">
        <v>3</v>
      </c>
      <c r="H35" s="4" t="s">
        <v>4</v>
      </c>
      <c r="I35" s="4" t="s">
        <v>5</v>
      </c>
      <c r="J35" s="4" t="s">
        <v>49</v>
      </c>
      <c r="K35" s="4" t="s">
        <v>3</v>
      </c>
      <c r="L35" s="4" t="s">
        <v>4</v>
      </c>
      <c r="M35" s="4" t="s">
        <v>5</v>
      </c>
      <c r="N35" s="4" t="s">
        <v>50</v>
      </c>
    </row>
    <row r="36" spans="1:14" ht="15">
      <c r="A36" s="4">
        <v>1</v>
      </c>
      <c r="B36" s="4">
        <v>2</v>
      </c>
      <c r="C36" s="4">
        <v>3</v>
      </c>
      <c r="D36" s="4">
        <v>4</v>
      </c>
      <c r="E36" s="4">
        <v>5</v>
      </c>
      <c r="F36" s="4">
        <v>6</v>
      </c>
      <c r="G36" s="4">
        <v>7</v>
      </c>
      <c r="H36" s="4">
        <v>8</v>
      </c>
      <c r="I36" s="4">
        <v>9</v>
      </c>
      <c r="J36" s="4">
        <v>10</v>
      </c>
      <c r="K36" s="4">
        <v>11</v>
      </c>
      <c r="L36" s="4">
        <v>12</v>
      </c>
      <c r="M36" s="4">
        <v>13</v>
      </c>
      <c r="N36" s="4">
        <v>14</v>
      </c>
    </row>
    <row r="37" spans="1:14" ht="30">
      <c r="A37" s="4">
        <v>25010000</v>
      </c>
      <c r="B37" s="5" t="s">
        <v>7</v>
      </c>
      <c r="C37" s="39">
        <v>16337003.36</v>
      </c>
      <c r="D37" s="4" t="s">
        <v>8</v>
      </c>
      <c r="E37" s="4" t="s">
        <v>8</v>
      </c>
      <c r="F37" s="39">
        <f>C37</f>
        <v>16337003.36</v>
      </c>
      <c r="G37" s="39">
        <v>17259200</v>
      </c>
      <c r="H37" s="4" t="s">
        <v>8</v>
      </c>
      <c r="I37" s="4" t="s">
        <v>8</v>
      </c>
      <c r="J37" s="39">
        <f>G37</f>
        <v>17259200</v>
      </c>
      <c r="K37" s="58">
        <v>19878400</v>
      </c>
      <c r="L37" s="46" t="s">
        <v>8</v>
      </c>
      <c r="M37" s="4" t="s">
        <v>8</v>
      </c>
      <c r="N37" s="58">
        <f>K37</f>
        <v>19878400</v>
      </c>
    </row>
    <row r="38" spans="1:15" ht="30.75">
      <c r="A38" s="4" t="s">
        <v>160</v>
      </c>
      <c r="B38" s="5" t="s">
        <v>158</v>
      </c>
      <c r="C38" s="4" t="s">
        <v>8</v>
      </c>
      <c r="D38" s="103">
        <v>11152</v>
      </c>
      <c r="E38" s="35"/>
      <c r="F38" s="103">
        <f>D38</f>
        <v>11152</v>
      </c>
      <c r="G38" s="104" t="s">
        <v>8</v>
      </c>
      <c r="H38" s="101"/>
      <c r="I38" s="35"/>
      <c r="J38" s="58">
        <f>H38</f>
        <v>0</v>
      </c>
      <c r="K38" s="104" t="s">
        <v>8</v>
      </c>
      <c r="L38" s="101"/>
      <c r="M38" s="4"/>
      <c r="N38" s="4"/>
      <c r="O38" s="111"/>
    </row>
    <row r="39" spans="1:14" ht="45">
      <c r="A39" s="4" t="s">
        <v>161</v>
      </c>
      <c r="B39" s="5" t="s">
        <v>159</v>
      </c>
      <c r="C39" s="4" t="s">
        <v>8</v>
      </c>
      <c r="D39" s="103">
        <v>0</v>
      </c>
      <c r="E39" s="35"/>
      <c r="F39" s="103">
        <f>D39</f>
        <v>0</v>
      </c>
      <c r="G39" s="104" t="s">
        <v>8</v>
      </c>
      <c r="H39" s="103"/>
      <c r="I39" s="35"/>
      <c r="J39" s="58">
        <f>H39</f>
        <v>0</v>
      </c>
      <c r="K39" s="104" t="s">
        <v>8</v>
      </c>
      <c r="L39" s="98"/>
      <c r="M39" s="39"/>
      <c r="N39" s="39"/>
    </row>
    <row r="40" spans="1:14" ht="30">
      <c r="A40" s="4">
        <v>25020100</v>
      </c>
      <c r="B40" s="5" t="s">
        <v>157</v>
      </c>
      <c r="C40" s="4" t="s">
        <v>8</v>
      </c>
      <c r="D40" s="103">
        <v>1241007.46</v>
      </c>
      <c r="E40" s="35" t="s">
        <v>6</v>
      </c>
      <c r="F40" s="103">
        <f>D40</f>
        <v>1241007.46</v>
      </c>
      <c r="G40" s="104" t="s">
        <v>8</v>
      </c>
      <c r="H40" s="103"/>
      <c r="I40" s="35" t="s">
        <v>6</v>
      </c>
      <c r="J40" s="58">
        <f>H40</f>
        <v>0</v>
      </c>
      <c r="K40" s="104" t="s">
        <v>8</v>
      </c>
      <c r="L40" s="98" t="s">
        <v>6</v>
      </c>
      <c r="M40" s="39" t="s">
        <v>6</v>
      </c>
      <c r="N40" s="39"/>
    </row>
    <row r="41" spans="1:14" ht="75">
      <c r="A41" s="4">
        <v>25020200</v>
      </c>
      <c r="B41" s="5" t="s">
        <v>77</v>
      </c>
      <c r="C41" s="4" t="s">
        <v>8</v>
      </c>
      <c r="D41" s="58">
        <v>1641230</v>
      </c>
      <c r="E41" s="39"/>
      <c r="F41" s="39">
        <f>D41</f>
        <v>1641230</v>
      </c>
      <c r="G41" s="46" t="s">
        <v>8</v>
      </c>
      <c r="H41" s="58">
        <v>1600000</v>
      </c>
      <c r="I41" s="99"/>
      <c r="J41" s="58">
        <f>H41</f>
        <v>1600000</v>
      </c>
      <c r="K41" s="46" t="s">
        <v>8</v>
      </c>
      <c r="L41" s="58">
        <v>1600000</v>
      </c>
      <c r="M41" s="99"/>
      <c r="N41" s="58">
        <f>L41</f>
        <v>1600000</v>
      </c>
    </row>
    <row r="42" spans="1:14" ht="45">
      <c r="A42" s="4">
        <v>602400</v>
      </c>
      <c r="B42" s="5" t="s">
        <v>76</v>
      </c>
      <c r="C42" s="4" t="s">
        <v>8</v>
      </c>
      <c r="D42" s="39">
        <v>254656.6</v>
      </c>
      <c r="E42" s="39">
        <v>254656.6</v>
      </c>
      <c r="F42" s="39">
        <f>D42</f>
        <v>254656.6</v>
      </c>
      <c r="G42" s="4" t="s">
        <v>8</v>
      </c>
      <c r="H42" s="58">
        <v>20000</v>
      </c>
      <c r="I42" s="58">
        <v>20000</v>
      </c>
      <c r="J42" s="58">
        <f>H42</f>
        <v>20000</v>
      </c>
      <c r="K42" s="46" t="s">
        <v>8</v>
      </c>
      <c r="L42" s="58">
        <v>1390000</v>
      </c>
      <c r="M42" s="58">
        <v>1390000</v>
      </c>
      <c r="N42" s="58">
        <f>L42</f>
        <v>1390000</v>
      </c>
    </row>
    <row r="43" spans="1:14" ht="15">
      <c r="A43" s="4" t="s">
        <v>6</v>
      </c>
      <c r="B43" s="4" t="s">
        <v>9</v>
      </c>
      <c r="C43" s="39">
        <f>C37</f>
        <v>16337003.36</v>
      </c>
      <c r="D43" s="39">
        <f>SUM(D38:D42)</f>
        <v>3148046.06</v>
      </c>
      <c r="E43" s="39">
        <f>SUM(E38:E42)</f>
        <v>254656.6</v>
      </c>
      <c r="F43" s="39">
        <f>SUM(F37:F42)</f>
        <v>19485049.42</v>
      </c>
      <c r="G43" s="45">
        <f>G37</f>
        <v>17259200</v>
      </c>
      <c r="H43" s="39">
        <f>SUM(H38:H42)</f>
        <v>1620000</v>
      </c>
      <c r="I43" s="39">
        <f>SUM(I38:I42)</f>
        <v>20000</v>
      </c>
      <c r="J43" s="39">
        <f>SUM(J37:J42)</f>
        <v>18879200</v>
      </c>
      <c r="K43" s="4">
        <f>K37</f>
        <v>19878400</v>
      </c>
      <c r="L43" s="39">
        <f>SUM(L38:L42)</f>
        <v>2990000</v>
      </c>
      <c r="M43" s="39">
        <f>SUM(M38:M42)</f>
        <v>1390000</v>
      </c>
      <c r="N43" s="39">
        <f>SUM(N37:N42)</f>
        <v>22868400</v>
      </c>
    </row>
    <row r="45" spans="1:10" ht="15">
      <c r="A45" s="200"/>
      <c r="B45" s="200"/>
      <c r="C45" s="200"/>
      <c r="D45" s="200"/>
      <c r="E45" s="200"/>
      <c r="F45" s="200"/>
      <c r="G45" s="200"/>
      <c r="H45" s="200"/>
      <c r="I45" s="200"/>
      <c r="J45" s="200"/>
    </row>
    <row r="46" ht="15">
      <c r="J46" s="3" t="s">
        <v>0</v>
      </c>
    </row>
    <row r="47" spans="1:10" ht="15">
      <c r="A47" s="191" t="s">
        <v>1</v>
      </c>
      <c r="B47" s="191" t="s">
        <v>2</v>
      </c>
      <c r="C47" s="191" t="s">
        <v>89</v>
      </c>
      <c r="D47" s="191"/>
      <c r="E47" s="191"/>
      <c r="F47" s="191"/>
      <c r="G47" s="191" t="s">
        <v>348</v>
      </c>
      <c r="H47" s="191"/>
      <c r="I47" s="191"/>
      <c r="J47" s="191"/>
    </row>
    <row r="48" spans="1:10" ht="60.75" customHeight="1">
      <c r="A48" s="191"/>
      <c r="B48" s="191"/>
      <c r="C48" s="4" t="s">
        <v>3</v>
      </c>
      <c r="D48" s="4" t="s">
        <v>4</v>
      </c>
      <c r="E48" s="4" t="s">
        <v>5</v>
      </c>
      <c r="F48" s="4" t="s">
        <v>51</v>
      </c>
      <c r="G48" s="4" t="s">
        <v>3</v>
      </c>
      <c r="H48" s="4" t="s">
        <v>4</v>
      </c>
      <c r="I48" s="4" t="s">
        <v>5</v>
      </c>
      <c r="J48" s="4" t="s">
        <v>49</v>
      </c>
    </row>
    <row r="49" spans="1:10" ht="15">
      <c r="A49" s="4">
        <v>1</v>
      </c>
      <c r="B49" s="4">
        <v>2</v>
      </c>
      <c r="C49" s="4">
        <v>3</v>
      </c>
      <c r="D49" s="4">
        <v>4</v>
      </c>
      <c r="E49" s="4">
        <v>5</v>
      </c>
      <c r="F49" s="4">
        <v>6</v>
      </c>
      <c r="G49" s="4">
        <v>7</v>
      </c>
      <c r="H49" s="4">
        <v>8</v>
      </c>
      <c r="I49" s="4">
        <v>9</v>
      </c>
      <c r="J49" s="4">
        <v>10</v>
      </c>
    </row>
    <row r="50" spans="1:10" ht="30">
      <c r="A50" s="5" t="s">
        <v>6</v>
      </c>
      <c r="B50" s="5" t="s">
        <v>7</v>
      </c>
      <c r="C50" s="124">
        <v>21301429</v>
      </c>
      <c r="D50" s="46" t="s">
        <v>8</v>
      </c>
      <c r="E50" s="46" t="s">
        <v>6</v>
      </c>
      <c r="F50" s="58">
        <f>C50</f>
        <v>21301429</v>
      </c>
      <c r="G50" s="58">
        <v>22724200</v>
      </c>
      <c r="H50" s="58" t="s">
        <v>8</v>
      </c>
      <c r="I50" s="46" t="s">
        <v>6</v>
      </c>
      <c r="J50" s="38">
        <f>G50</f>
        <v>22724200</v>
      </c>
    </row>
    <row r="51" spans="1:10" ht="30">
      <c r="A51" s="5" t="s">
        <v>160</v>
      </c>
      <c r="B51" s="5" t="s">
        <v>158</v>
      </c>
      <c r="C51" s="46"/>
      <c r="D51" s="58"/>
      <c r="E51" s="46"/>
      <c r="F51" s="58">
        <f>D51</f>
        <v>0</v>
      </c>
      <c r="G51" s="58"/>
      <c r="H51" s="58"/>
      <c r="I51" s="46"/>
      <c r="J51" s="38">
        <f>H51</f>
        <v>0</v>
      </c>
    </row>
    <row r="52" spans="1:10" ht="45">
      <c r="A52" s="5" t="s">
        <v>161</v>
      </c>
      <c r="B52" s="5" t="s">
        <v>159</v>
      </c>
      <c r="C52" s="46"/>
      <c r="D52" s="58"/>
      <c r="E52" s="46"/>
      <c r="F52" s="58">
        <f>D52</f>
        <v>0</v>
      </c>
      <c r="G52" s="58"/>
      <c r="H52" s="58"/>
      <c r="I52" s="46"/>
      <c r="J52" s="5"/>
    </row>
    <row r="53" spans="1:10" ht="30">
      <c r="A53" s="4">
        <v>25020100</v>
      </c>
      <c r="B53" s="5" t="s">
        <v>157</v>
      </c>
      <c r="C53" s="46" t="s">
        <v>8</v>
      </c>
      <c r="D53" s="58"/>
      <c r="E53" s="46" t="s">
        <v>6</v>
      </c>
      <c r="F53" s="58">
        <f>D53</f>
        <v>0</v>
      </c>
      <c r="G53" s="58" t="s">
        <v>8</v>
      </c>
      <c r="H53" s="58" t="s">
        <v>6</v>
      </c>
      <c r="I53" s="46" t="s">
        <v>6</v>
      </c>
      <c r="J53" s="5" t="s">
        <v>6</v>
      </c>
    </row>
    <row r="54" spans="1:10" ht="75">
      <c r="A54" s="4">
        <v>25020200</v>
      </c>
      <c r="B54" s="5" t="s">
        <v>77</v>
      </c>
      <c r="C54" s="46" t="s">
        <v>8</v>
      </c>
      <c r="D54" s="58">
        <v>1684800</v>
      </c>
      <c r="E54" s="58"/>
      <c r="F54" s="58">
        <f>D54</f>
        <v>1684800</v>
      </c>
      <c r="G54" s="58" t="s">
        <v>8</v>
      </c>
      <c r="H54" s="58">
        <v>1770725</v>
      </c>
      <c r="I54" s="58"/>
      <c r="J54" s="38">
        <f>H54</f>
        <v>1770725</v>
      </c>
    </row>
    <row r="55" spans="1:10" ht="45">
      <c r="A55" s="4">
        <v>602400</v>
      </c>
      <c r="B55" s="5" t="s">
        <v>76</v>
      </c>
      <c r="C55" s="46" t="s">
        <v>8</v>
      </c>
      <c r="D55" s="99"/>
      <c r="E55" s="99"/>
      <c r="F55" s="99"/>
      <c r="G55" s="58" t="s">
        <v>8</v>
      </c>
      <c r="H55" s="58"/>
      <c r="I55" s="58"/>
      <c r="J55" s="38">
        <f>H55</f>
        <v>0</v>
      </c>
    </row>
    <row r="56" spans="1:10" ht="15">
      <c r="A56" s="5" t="s">
        <v>6</v>
      </c>
      <c r="B56" s="4" t="s">
        <v>9</v>
      </c>
      <c r="C56" s="38">
        <f>C50</f>
        <v>21301429</v>
      </c>
      <c r="D56" s="39">
        <f>SUM(D51:D55)</f>
        <v>1684800</v>
      </c>
      <c r="E56" s="39">
        <f>SUM(E51:E55)</f>
        <v>0</v>
      </c>
      <c r="F56" s="39">
        <f>SUM(F50:F55)</f>
        <v>22986229</v>
      </c>
      <c r="G56" s="38">
        <f>G50</f>
        <v>22724200</v>
      </c>
      <c r="H56" s="39">
        <f>SUM(H51:H55)</f>
        <v>1770725</v>
      </c>
      <c r="I56" s="39">
        <f>SUM(I51:I55)</f>
        <v>0</v>
      </c>
      <c r="J56" s="39">
        <f>SUM(J50:J55)</f>
        <v>24494925</v>
      </c>
    </row>
    <row r="59" spans="1:14" ht="15">
      <c r="A59" s="195" t="s">
        <v>10</v>
      </c>
      <c r="B59" s="195"/>
      <c r="C59" s="195"/>
      <c r="D59" s="195"/>
      <c r="E59" s="195"/>
      <c r="F59" s="195"/>
      <c r="G59" s="195"/>
      <c r="H59" s="195"/>
      <c r="I59" s="195"/>
      <c r="J59" s="195"/>
      <c r="K59" s="195"/>
      <c r="L59" s="195"/>
      <c r="M59" s="195"/>
      <c r="N59" s="195"/>
    </row>
    <row r="60" spans="1:14" ht="15">
      <c r="A60" s="195" t="s">
        <v>349</v>
      </c>
      <c r="B60" s="195"/>
      <c r="C60" s="195"/>
      <c r="D60" s="195"/>
      <c r="E60" s="195"/>
      <c r="F60" s="195"/>
      <c r="G60" s="195"/>
      <c r="H60" s="195"/>
      <c r="I60" s="195"/>
      <c r="J60" s="195"/>
      <c r="K60" s="195"/>
      <c r="L60" s="195"/>
      <c r="M60" s="195"/>
      <c r="N60" s="195"/>
    </row>
    <row r="61" spans="1:14" ht="15">
      <c r="A61" s="3"/>
      <c r="N61" s="3" t="s">
        <v>0</v>
      </c>
    </row>
    <row r="62" spans="1:14" ht="21.75" customHeight="1">
      <c r="A62" s="191" t="s">
        <v>11</v>
      </c>
      <c r="B62" s="191" t="s">
        <v>2</v>
      </c>
      <c r="C62" s="191" t="s">
        <v>344</v>
      </c>
      <c r="D62" s="191"/>
      <c r="E62" s="191"/>
      <c r="F62" s="191"/>
      <c r="G62" s="191" t="s">
        <v>345</v>
      </c>
      <c r="H62" s="191"/>
      <c r="I62" s="191"/>
      <c r="J62" s="191"/>
      <c r="K62" s="191" t="s">
        <v>346</v>
      </c>
      <c r="L62" s="191"/>
      <c r="M62" s="191"/>
      <c r="N62" s="191"/>
    </row>
    <row r="63" spans="1:14" ht="63" customHeight="1">
      <c r="A63" s="191"/>
      <c r="B63" s="191"/>
      <c r="C63" s="4" t="s">
        <v>3</v>
      </c>
      <c r="D63" s="4" t="s">
        <v>4</v>
      </c>
      <c r="E63" s="4" t="s">
        <v>5</v>
      </c>
      <c r="F63" s="4" t="s">
        <v>51</v>
      </c>
      <c r="G63" s="4" t="s">
        <v>3</v>
      </c>
      <c r="H63" s="4" t="s">
        <v>4</v>
      </c>
      <c r="I63" s="4" t="s">
        <v>5</v>
      </c>
      <c r="J63" s="4" t="s">
        <v>49</v>
      </c>
      <c r="K63" s="4" t="s">
        <v>3</v>
      </c>
      <c r="L63" s="4" t="s">
        <v>4</v>
      </c>
      <c r="M63" s="4" t="s">
        <v>5</v>
      </c>
      <c r="N63" s="4" t="s">
        <v>50</v>
      </c>
    </row>
    <row r="64" spans="1:14" ht="15">
      <c r="A64" s="4">
        <v>1</v>
      </c>
      <c r="B64" s="4">
        <v>2</v>
      </c>
      <c r="C64" s="4">
        <v>3</v>
      </c>
      <c r="D64" s="4">
        <v>4</v>
      </c>
      <c r="E64" s="4">
        <v>5</v>
      </c>
      <c r="F64" s="4">
        <v>6</v>
      </c>
      <c r="G64" s="46">
        <v>7</v>
      </c>
      <c r="H64" s="4">
        <v>8</v>
      </c>
      <c r="I64" s="4">
        <v>9</v>
      </c>
      <c r="J64" s="4">
        <v>10</v>
      </c>
      <c r="K64" s="46">
        <v>11</v>
      </c>
      <c r="L64" s="4">
        <v>12</v>
      </c>
      <c r="M64" s="4">
        <v>13</v>
      </c>
      <c r="N64" s="4">
        <v>14</v>
      </c>
    </row>
    <row r="65" spans="1:14" ht="15">
      <c r="A65" s="20">
        <v>2111</v>
      </c>
      <c r="B65" s="18" t="s">
        <v>98</v>
      </c>
      <c r="C65" s="80">
        <v>8491137</v>
      </c>
      <c r="D65" s="81"/>
      <c r="E65" s="81"/>
      <c r="F65" s="80">
        <f>C65+D65</f>
        <v>8491137</v>
      </c>
      <c r="G65" s="80">
        <v>9454800</v>
      </c>
      <c r="H65" s="81"/>
      <c r="I65" s="81"/>
      <c r="J65" s="80">
        <f>G65+H65</f>
        <v>9454800</v>
      </c>
      <c r="K65" s="58">
        <v>11213200</v>
      </c>
      <c r="L65" s="81"/>
      <c r="M65" s="38"/>
      <c r="N65" s="38">
        <f>K65+L65</f>
        <v>11213200</v>
      </c>
    </row>
    <row r="66" spans="1:14" ht="15">
      <c r="A66" s="20">
        <v>2120</v>
      </c>
      <c r="B66" s="18" t="s">
        <v>99</v>
      </c>
      <c r="C66" s="80">
        <v>1844012</v>
      </c>
      <c r="D66" s="81"/>
      <c r="E66" s="81"/>
      <c r="F66" s="80">
        <f aca="true" t="shared" si="0" ref="F66:F78">C66+D66</f>
        <v>1844012</v>
      </c>
      <c r="G66" s="80">
        <v>2100000</v>
      </c>
      <c r="H66" s="81"/>
      <c r="I66" s="81"/>
      <c r="J66" s="80">
        <f aca="true" t="shared" si="1" ref="J66:J79">G66+H66</f>
        <v>2100000</v>
      </c>
      <c r="K66" s="58">
        <v>2467300</v>
      </c>
      <c r="L66" s="81"/>
      <c r="M66" s="38"/>
      <c r="N66" s="38">
        <f aca="true" t="shared" si="2" ref="N66:N78">K66+L66</f>
        <v>2467300</v>
      </c>
    </row>
    <row r="67" spans="1:14" ht="26.25">
      <c r="A67" s="20">
        <v>2210</v>
      </c>
      <c r="B67" s="18" t="s">
        <v>100</v>
      </c>
      <c r="C67" s="80">
        <v>876763</v>
      </c>
      <c r="D67" s="80">
        <v>672768.77</v>
      </c>
      <c r="E67" s="81"/>
      <c r="F67" s="80">
        <f t="shared" si="0"/>
        <v>1549531.77</v>
      </c>
      <c r="G67" s="80">
        <v>760800</v>
      </c>
      <c r="H67" s="80">
        <v>442500</v>
      </c>
      <c r="I67" s="81"/>
      <c r="J67" s="80">
        <f t="shared" si="1"/>
        <v>1203300</v>
      </c>
      <c r="K67" s="58">
        <v>802600</v>
      </c>
      <c r="L67" s="80">
        <v>579500</v>
      </c>
      <c r="M67" s="38"/>
      <c r="N67" s="38">
        <f t="shared" si="2"/>
        <v>1382100</v>
      </c>
    </row>
    <row r="68" spans="1:14" ht="15" customHeight="1">
      <c r="A68" s="20">
        <v>2220</v>
      </c>
      <c r="B68" s="18" t="s">
        <v>101</v>
      </c>
      <c r="C68" s="80">
        <v>360000</v>
      </c>
      <c r="D68" s="80">
        <v>327560.7</v>
      </c>
      <c r="E68" s="81"/>
      <c r="F68" s="80">
        <f t="shared" si="0"/>
        <v>687560.7</v>
      </c>
      <c r="G68" s="80">
        <v>633070</v>
      </c>
      <c r="H68" s="80">
        <v>150000</v>
      </c>
      <c r="I68" s="81"/>
      <c r="J68" s="80">
        <f t="shared" si="1"/>
        <v>783070</v>
      </c>
      <c r="K68" s="58">
        <v>633000</v>
      </c>
      <c r="L68" s="80">
        <v>250000</v>
      </c>
      <c r="M68" s="38"/>
      <c r="N68" s="38">
        <f t="shared" si="2"/>
        <v>883000</v>
      </c>
    </row>
    <row r="69" spans="1:14" ht="15">
      <c r="A69" s="20">
        <v>2230</v>
      </c>
      <c r="B69" s="18" t="s">
        <v>102</v>
      </c>
      <c r="C69" s="80">
        <v>1368192.36</v>
      </c>
      <c r="D69" s="80">
        <v>868217.09</v>
      </c>
      <c r="E69" s="81"/>
      <c r="F69" s="80">
        <f t="shared" si="0"/>
        <v>2236409.45</v>
      </c>
      <c r="G69" s="80">
        <v>1590590</v>
      </c>
      <c r="H69" s="80">
        <v>500000</v>
      </c>
      <c r="I69" s="81"/>
      <c r="J69" s="80">
        <f t="shared" si="1"/>
        <v>2090590</v>
      </c>
      <c r="K69" s="58">
        <v>1678100</v>
      </c>
      <c r="L69" s="80">
        <v>500000</v>
      </c>
      <c r="M69" s="38"/>
      <c r="N69" s="38">
        <f t="shared" si="2"/>
        <v>2178100</v>
      </c>
    </row>
    <row r="70" spans="1:14" ht="15">
      <c r="A70" s="20">
        <v>2240</v>
      </c>
      <c r="B70" s="18" t="s">
        <v>103</v>
      </c>
      <c r="C70" s="80">
        <v>234206</v>
      </c>
      <c r="D70" s="80">
        <v>90341.58</v>
      </c>
      <c r="E70" s="81"/>
      <c r="F70" s="80">
        <f t="shared" si="0"/>
        <v>324547.58</v>
      </c>
      <c r="G70" s="80">
        <v>203000</v>
      </c>
      <c r="H70" s="80">
        <v>7500</v>
      </c>
      <c r="I70" s="81"/>
      <c r="J70" s="80">
        <f t="shared" si="1"/>
        <v>210500</v>
      </c>
      <c r="K70" s="58">
        <v>214200</v>
      </c>
      <c r="L70" s="80">
        <v>107000</v>
      </c>
      <c r="M70" s="38"/>
      <c r="N70" s="38">
        <f t="shared" si="2"/>
        <v>321200</v>
      </c>
    </row>
    <row r="71" spans="1:14" ht="15">
      <c r="A71" s="20">
        <v>2250</v>
      </c>
      <c r="B71" s="18" t="s">
        <v>104</v>
      </c>
      <c r="C71" s="80">
        <v>20941</v>
      </c>
      <c r="D71" s="81"/>
      <c r="E71" s="81"/>
      <c r="F71" s="80">
        <f t="shared" si="0"/>
        <v>20941</v>
      </c>
      <c r="G71" s="80">
        <v>24300</v>
      </c>
      <c r="H71" s="80"/>
      <c r="I71" s="81"/>
      <c r="J71" s="80">
        <f t="shared" si="1"/>
        <v>24300</v>
      </c>
      <c r="K71" s="58">
        <v>42200</v>
      </c>
      <c r="L71" s="80"/>
      <c r="M71" s="38"/>
      <c r="N71" s="38">
        <f t="shared" si="2"/>
        <v>42200</v>
      </c>
    </row>
    <row r="72" spans="1:14" ht="26.25">
      <c r="A72" s="20">
        <v>2270</v>
      </c>
      <c r="B72" s="18" t="s">
        <v>105</v>
      </c>
      <c r="C72" s="80">
        <v>2820055</v>
      </c>
      <c r="D72" s="80"/>
      <c r="E72" s="81"/>
      <c r="F72" s="80">
        <f t="shared" si="0"/>
        <v>2820055</v>
      </c>
      <c r="G72" s="80">
        <v>2223300</v>
      </c>
      <c r="H72" s="80"/>
      <c r="I72" s="81"/>
      <c r="J72" s="80">
        <f t="shared" si="1"/>
        <v>2223300</v>
      </c>
      <c r="K72" s="80">
        <v>2552900</v>
      </c>
      <c r="L72" s="80"/>
      <c r="M72" s="38"/>
      <c r="N72" s="38">
        <f t="shared" si="2"/>
        <v>2552900</v>
      </c>
    </row>
    <row r="73" spans="1:14" ht="39">
      <c r="A73" s="20">
        <v>2282</v>
      </c>
      <c r="B73" s="18" t="s">
        <v>106</v>
      </c>
      <c r="C73" s="80">
        <v>8207</v>
      </c>
      <c r="D73" s="80"/>
      <c r="E73" s="81"/>
      <c r="F73" s="80">
        <f t="shared" si="0"/>
        <v>8207</v>
      </c>
      <c r="G73" s="80">
        <v>16230</v>
      </c>
      <c r="H73" s="80"/>
      <c r="I73" s="81"/>
      <c r="J73" s="80">
        <f t="shared" si="1"/>
        <v>16230</v>
      </c>
      <c r="K73" s="58">
        <v>19900</v>
      </c>
      <c r="L73" s="80"/>
      <c r="M73" s="38"/>
      <c r="N73" s="38">
        <f t="shared" si="2"/>
        <v>19900</v>
      </c>
    </row>
    <row r="74" spans="1:14" ht="15">
      <c r="A74" s="20">
        <v>2700</v>
      </c>
      <c r="B74" s="18" t="s">
        <v>107</v>
      </c>
      <c r="C74" s="80">
        <v>303400</v>
      </c>
      <c r="D74" s="80">
        <v>187000</v>
      </c>
      <c r="E74" s="81"/>
      <c r="F74" s="80">
        <f t="shared" si="0"/>
        <v>490400</v>
      </c>
      <c r="G74" s="80">
        <v>233750</v>
      </c>
      <c r="H74" s="80"/>
      <c r="I74" s="81"/>
      <c r="J74" s="80">
        <f t="shared" si="1"/>
        <v>233750</v>
      </c>
      <c r="K74" s="58">
        <v>232200</v>
      </c>
      <c r="L74" s="81"/>
      <c r="M74" s="38"/>
      <c r="N74" s="38">
        <f t="shared" si="2"/>
        <v>232200</v>
      </c>
    </row>
    <row r="75" spans="1:14" ht="15">
      <c r="A75" s="20">
        <v>2800</v>
      </c>
      <c r="B75" s="18" t="s">
        <v>108</v>
      </c>
      <c r="C75" s="80">
        <v>10090</v>
      </c>
      <c r="D75" s="80">
        <v>428.34</v>
      </c>
      <c r="E75" s="81"/>
      <c r="F75" s="80">
        <f t="shared" si="0"/>
        <v>10518.34</v>
      </c>
      <c r="G75" s="80">
        <v>19360</v>
      </c>
      <c r="H75" s="80"/>
      <c r="I75" s="81"/>
      <c r="J75" s="80">
        <f t="shared" si="1"/>
        <v>19360</v>
      </c>
      <c r="K75" s="58">
        <v>22800</v>
      </c>
      <c r="L75" s="81"/>
      <c r="M75" s="38"/>
      <c r="N75" s="38">
        <f t="shared" si="2"/>
        <v>22800</v>
      </c>
    </row>
    <row r="76" spans="1:14" ht="26.25">
      <c r="A76" s="20">
        <v>3110</v>
      </c>
      <c r="B76" s="18" t="s">
        <v>109</v>
      </c>
      <c r="C76" s="80"/>
      <c r="D76" s="80">
        <v>747072.98</v>
      </c>
      <c r="E76" s="81"/>
      <c r="F76" s="80">
        <f t="shared" si="0"/>
        <v>747072.98</v>
      </c>
      <c r="G76" s="81"/>
      <c r="H76" s="80">
        <v>1163700</v>
      </c>
      <c r="I76" s="80">
        <v>20000</v>
      </c>
      <c r="J76" s="80">
        <f t="shared" si="1"/>
        <v>1163700</v>
      </c>
      <c r="K76" s="99"/>
      <c r="L76" s="80">
        <v>163500</v>
      </c>
      <c r="M76" s="38"/>
      <c r="N76" s="38">
        <f t="shared" si="2"/>
        <v>163500</v>
      </c>
    </row>
    <row r="77" spans="1:14" ht="15">
      <c r="A77" s="20">
        <v>3132</v>
      </c>
      <c r="B77" s="18" t="s">
        <v>110</v>
      </c>
      <c r="C77" s="80"/>
      <c r="D77" s="80">
        <v>254656.6</v>
      </c>
      <c r="E77" s="80">
        <v>254656.6</v>
      </c>
      <c r="F77" s="80">
        <f t="shared" si="0"/>
        <v>254656.6</v>
      </c>
      <c r="G77" s="81"/>
      <c r="H77" s="80">
        <v>999692</v>
      </c>
      <c r="I77" s="81"/>
      <c r="J77" s="80">
        <f t="shared" si="1"/>
        <v>999692</v>
      </c>
      <c r="K77" s="99"/>
      <c r="L77" s="160">
        <v>1390000</v>
      </c>
      <c r="M77" s="160">
        <v>1390000</v>
      </c>
      <c r="N77" s="38">
        <f t="shared" si="2"/>
        <v>1390000</v>
      </c>
    </row>
    <row r="78" spans="1:14" ht="23.25" customHeight="1">
      <c r="A78" s="20">
        <v>3142</v>
      </c>
      <c r="B78" s="18" t="s">
        <v>111</v>
      </c>
      <c r="C78" s="80"/>
      <c r="D78" s="80"/>
      <c r="E78" s="80"/>
      <c r="F78" s="80">
        <f t="shared" si="0"/>
        <v>0</v>
      </c>
      <c r="G78" s="80"/>
      <c r="H78" s="80"/>
      <c r="I78" s="38"/>
      <c r="J78" s="38">
        <f t="shared" si="1"/>
        <v>0</v>
      </c>
      <c r="K78" s="39"/>
      <c r="L78" s="38"/>
      <c r="M78" s="38"/>
      <c r="N78" s="38">
        <f t="shared" si="2"/>
        <v>0</v>
      </c>
    </row>
    <row r="79" spans="1:14" ht="15">
      <c r="A79" s="4" t="s">
        <v>6</v>
      </c>
      <c r="B79" s="4" t="s">
        <v>9</v>
      </c>
      <c r="C79" s="80">
        <f>SUM(C65:C78)</f>
        <v>16337003.36</v>
      </c>
      <c r="D79" s="80">
        <f>SUM(D65:D78)</f>
        <v>3148046.06</v>
      </c>
      <c r="E79" s="80">
        <f>SUM(E65:E78)</f>
        <v>254656.6</v>
      </c>
      <c r="F79" s="80">
        <f>C79+D79</f>
        <v>19485049.419999998</v>
      </c>
      <c r="G79" s="80">
        <f>SUM(G65:G78)</f>
        <v>17259200</v>
      </c>
      <c r="H79" s="80">
        <f>SUM(H65:H78)</f>
        <v>3263392</v>
      </c>
      <c r="I79" s="38">
        <f>SUM(I65:I78)</f>
        <v>20000</v>
      </c>
      <c r="J79" s="38">
        <f t="shared" si="1"/>
        <v>20522592</v>
      </c>
      <c r="K79" s="38">
        <f>SUM(K65:K78)</f>
        <v>19878400</v>
      </c>
      <c r="L79" s="38">
        <f>SUM(L65:L78)</f>
        <v>2990000</v>
      </c>
      <c r="M79" s="38">
        <f>SUM(M65:M78)</f>
        <v>1390000</v>
      </c>
      <c r="N79" s="38">
        <f>K79+L79</f>
        <v>22868400</v>
      </c>
    </row>
    <row r="80" ht="15">
      <c r="C80" s="102"/>
    </row>
    <row r="81" spans="1:14" ht="15">
      <c r="A81" s="200" t="s">
        <v>358</v>
      </c>
      <c r="B81" s="200"/>
      <c r="C81" s="200"/>
      <c r="D81" s="200"/>
      <c r="E81" s="200"/>
      <c r="F81" s="200"/>
      <c r="G81" s="200"/>
      <c r="H81" s="200"/>
      <c r="I81" s="200"/>
      <c r="J81" s="200"/>
      <c r="K81" s="200"/>
      <c r="L81" s="200"/>
      <c r="M81" s="200"/>
      <c r="N81" s="200"/>
    </row>
    <row r="82" ht="15">
      <c r="N82" s="3" t="s">
        <v>0</v>
      </c>
    </row>
    <row r="83" spans="1:14" ht="15" customHeight="1">
      <c r="A83" s="191" t="s">
        <v>12</v>
      </c>
      <c r="B83" s="191" t="s">
        <v>2</v>
      </c>
      <c r="C83" s="191" t="s">
        <v>344</v>
      </c>
      <c r="D83" s="191"/>
      <c r="E83" s="191"/>
      <c r="F83" s="191"/>
      <c r="G83" s="191" t="s">
        <v>345</v>
      </c>
      <c r="H83" s="191"/>
      <c r="I83" s="191"/>
      <c r="J83" s="191"/>
      <c r="K83" s="191" t="s">
        <v>346</v>
      </c>
      <c r="L83" s="191"/>
      <c r="M83" s="191"/>
      <c r="N83" s="191"/>
    </row>
    <row r="84" spans="1:14" ht="58.5" customHeight="1">
      <c r="A84" s="191"/>
      <c r="B84" s="191"/>
      <c r="C84" s="4" t="s">
        <v>3</v>
      </c>
      <c r="D84" s="4" t="s">
        <v>4</v>
      </c>
      <c r="E84" s="4" t="s">
        <v>5</v>
      </c>
      <c r="F84" s="4" t="s">
        <v>51</v>
      </c>
      <c r="G84" s="4" t="s">
        <v>3</v>
      </c>
      <c r="H84" s="4" t="s">
        <v>4</v>
      </c>
      <c r="I84" s="4" t="s">
        <v>5</v>
      </c>
      <c r="J84" s="4" t="s">
        <v>49</v>
      </c>
      <c r="K84" s="4" t="s">
        <v>3</v>
      </c>
      <c r="L84" s="4" t="s">
        <v>4</v>
      </c>
      <c r="M84" s="4" t="s">
        <v>5</v>
      </c>
      <c r="N84" s="4" t="s">
        <v>50</v>
      </c>
    </row>
    <row r="85" spans="1:14" ht="15">
      <c r="A85" s="4">
        <v>1</v>
      </c>
      <c r="B85" s="4">
        <v>2</v>
      </c>
      <c r="C85" s="4">
        <v>3</v>
      </c>
      <c r="D85" s="4">
        <v>4</v>
      </c>
      <c r="E85" s="4">
        <v>5</v>
      </c>
      <c r="F85" s="4">
        <v>6</v>
      </c>
      <c r="G85" s="4">
        <v>7</v>
      </c>
      <c r="H85" s="4">
        <v>8</v>
      </c>
      <c r="I85" s="4">
        <v>9</v>
      </c>
      <c r="J85" s="4">
        <v>10</v>
      </c>
      <c r="K85" s="4">
        <v>11</v>
      </c>
      <c r="L85" s="4">
        <v>12</v>
      </c>
      <c r="M85" s="4">
        <v>13</v>
      </c>
      <c r="N85" s="4">
        <v>14</v>
      </c>
    </row>
    <row r="86" spans="1:14" ht="15">
      <c r="A86" s="5" t="s">
        <v>6</v>
      </c>
      <c r="B86" s="5" t="s">
        <v>6</v>
      </c>
      <c r="C86" s="5" t="s">
        <v>6</v>
      </c>
      <c r="D86" s="5" t="s">
        <v>6</v>
      </c>
      <c r="E86" s="5" t="s">
        <v>6</v>
      </c>
      <c r="F86" s="5" t="s">
        <v>6</v>
      </c>
      <c r="G86" s="5" t="s">
        <v>6</v>
      </c>
      <c r="H86" s="5" t="s">
        <v>6</v>
      </c>
      <c r="I86" s="5" t="s">
        <v>6</v>
      </c>
      <c r="J86" s="5" t="s">
        <v>6</v>
      </c>
      <c r="K86" s="4" t="s">
        <v>6</v>
      </c>
      <c r="L86" s="5" t="s">
        <v>6</v>
      </c>
      <c r="M86" s="5" t="s">
        <v>6</v>
      </c>
      <c r="N86" s="5" t="s">
        <v>6</v>
      </c>
    </row>
    <row r="87" spans="1:14" ht="15">
      <c r="A87" s="4" t="s">
        <v>6</v>
      </c>
      <c r="B87" s="4" t="s">
        <v>9</v>
      </c>
      <c r="C87" s="4" t="s">
        <v>6</v>
      </c>
      <c r="D87" s="4" t="s">
        <v>6</v>
      </c>
      <c r="E87" s="4" t="s">
        <v>6</v>
      </c>
      <c r="F87" s="4" t="s">
        <v>6</v>
      </c>
      <c r="G87" s="4" t="s">
        <v>6</v>
      </c>
      <c r="H87" s="4" t="s">
        <v>6</v>
      </c>
      <c r="I87" s="4" t="s">
        <v>6</v>
      </c>
      <c r="J87" s="4" t="s">
        <v>6</v>
      </c>
      <c r="K87" s="4" t="s">
        <v>6</v>
      </c>
      <c r="L87" s="4" t="s">
        <v>6</v>
      </c>
      <c r="M87" s="4" t="s">
        <v>6</v>
      </c>
      <c r="N87" s="4" t="s">
        <v>6</v>
      </c>
    </row>
    <row r="89" spans="1:10" ht="15">
      <c r="A89" s="206" t="s">
        <v>350</v>
      </c>
      <c r="B89" s="206"/>
      <c r="C89" s="206"/>
      <c r="D89" s="206"/>
      <c r="E89" s="206"/>
      <c r="F89" s="206"/>
      <c r="G89" s="206"/>
      <c r="H89" s="206"/>
      <c r="I89" s="206"/>
      <c r="J89" s="206"/>
    </row>
    <row r="90" ht="15">
      <c r="J90" s="3" t="s">
        <v>0</v>
      </c>
    </row>
    <row r="91" spans="1:10" ht="21.75" customHeight="1">
      <c r="A91" s="191" t="s">
        <v>11</v>
      </c>
      <c r="B91" s="191" t="s">
        <v>2</v>
      </c>
      <c r="C91" s="191" t="s">
        <v>89</v>
      </c>
      <c r="D91" s="191"/>
      <c r="E91" s="191"/>
      <c r="F91" s="191"/>
      <c r="G91" s="191" t="s">
        <v>348</v>
      </c>
      <c r="H91" s="191"/>
      <c r="I91" s="191"/>
      <c r="J91" s="191"/>
    </row>
    <row r="92" spans="1:10" ht="61.5" customHeight="1">
      <c r="A92" s="191"/>
      <c r="B92" s="191"/>
      <c r="C92" s="4" t="s">
        <v>3</v>
      </c>
      <c r="D92" s="4" t="s">
        <v>4</v>
      </c>
      <c r="E92" s="4" t="s">
        <v>5</v>
      </c>
      <c r="F92" s="4" t="s">
        <v>51</v>
      </c>
      <c r="G92" s="4" t="s">
        <v>3</v>
      </c>
      <c r="H92" s="4" t="s">
        <v>4</v>
      </c>
      <c r="I92" s="4" t="s">
        <v>5</v>
      </c>
      <c r="J92" s="4" t="s">
        <v>49</v>
      </c>
    </row>
    <row r="93" spans="1:10" ht="15">
      <c r="A93" s="4">
        <v>1</v>
      </c>
      <c r="B93" s="4">
        <v>2</v>
      </c>
      <c r="C93" s="4">
        <v>3</v>
      </c>
      <c r="D93" s="4">
        <v>4</v>
      </c>
      <c r="E93" s="4">
        <v>5</v>
      </c>
      <c r="F93" s="4">
        <v>6</v>
      </c>
      <c r="G93" s="4">
        <v>7</v>
      </c>
      <c r="H93" s="4">
        <v>8</v>
      </c>
      <c r="I93" s="4">
        <v>9</v>
      </c>
      <c r="J93" s="4">
        <v>10</v>
      </c>
    </row>
    <row r="94" spans="1:14" ht="15">
      <c r="A94" s="20">
        <v>2111</v>
      </c>
      <c r="B94" s="18" t="s">
        <v>98</v>
      </c>
      <c r="C94" s="80">
        <v>12054200</v>
      </c>
      <c r="D94" s="80">
        <f>L65*105.6/100</f>
        <v>0</v>
      </c>
      <c r="E94" s="80" t="s">
        <v>6</v>
      </c>
      <c r="F94" s="80">
        <f>C94+D94</f>
        <v>12054200</v>
      </c>
      <c r="G94" s="80">
        <v>12922090</v>
      </c>
      <c r="H94" s="80">
        <f>D94*105/100</f>
        <v>0</v>
      </c>
      <c r="I94" s="81" t="s">
        <v>6</v>
      </c>
      <c r="J94" s="80">
        <f>G94+H94</f>
        <v>12922090</v>
      </c>
      <c r="K94" s="21" t="s">
        <v>6</v>
      </c>
      <c r="L94" s="22" t="s">
        <v>6</v>
      </c>
      <c r="M94" s="22" t="s">
        <v>6</v>
      </c>
      <c r="N94" s="22" t="s">
        <v>6</v>
      </c>
    </row>
    <row r="95" spans="1:14" ht="15">
      <c r="A95" s="20">
        <v>2120</v>
      </c>
      <c r="B95" s="18" t="s">
        <v>99</v>
      </c>
      <c r="C95" s="80">
        <v>2651939</v>
      </c>
      <c r="D95" s="80">
        <f aca="true" t="shared" si="3" ref="D95:D104">L66*105.6/100</f>
        <v>0</v>
      </c>
      <c r="E95" s="80"/>
      <c r="F95" s="80">
        <f aca="true" t="shared" si="4" ref="F95:F107">C95+D95</f>
        <v>2651939</v>
      </c>
      <c r="G95" s="80">
        <v>2842860</v>
      </c>
      <c r="H95" s="80">
        <f aca="true" t="shared" si="5" ref="H95:H104">D95*105/100</f>
        <v>0</v>
      </c>
      <c r="I95" s="81"/>
      <c r="J95" s="80">
        <f aca="true" t="shared" si="6" ref="J95:J107">G95+H95</f>
        <v>2842860</v>
      </c>
      <c r="K95" s="21"/>
      <c r="L95" s="22"/>
      <c r="M95" s="22"/>
      <c r="N95" s="22"/>
    </row>
    <row r="96" spans="1:14" ht="26.25">
      <c r="A96" s="20">
        <v>2210</v>
      </c>
      <c r="B96" s="18" t="s">
        <v>100</v>
      </c>
      <c r="C96" s="80">
        <v>845140</v>
      </c>
      <c r="D96" s="80">
        <v>610215</v>
      </c>
      <c r="E96" s="80"/>
      <c r="F96" s="80">
        <f t="shared" si="4"/>
        <v>1455355</v>
      </c>
      <c r="G96" s="80">
        <v>888250</v>
      </c>
      <c r="H96" s="80">
        <v>641330</v>
      </c>
      <c r="I96" s="80"/>
      <c r="J96" s="80">
        <f t="shared" si="6"/>
        <v>1529580</v>
      </c>
      <c r="K96" s="21"/>
      <c r="L96" s="22"/>
      <c r="M96" s="22"/>
      <c r="N96" s="22"/>
    </row>
    <row r="97" spans="1:14" ht="18.75" customHeight="1">
      <c r="A97" s="20">
        <v>2220</v>
      </c>
      <c r="B97" s="18" t="s">
        <v>101</v>
      </c>
      <c r="C97" s="80">
        <v>666550</v>
      </c>
      <c r="D97" s="80">
        <v>263250</v>
      </c>
      <c r="E97" s="80"/>
      <c r="F97" s="80">
        <f t="shared" si="4"/>
        <v>929800</v>
      </c>
      <c r="G97" s="80">
        <v>700550</v>
      </c>
      <c r="H97" s="80">
        <v>276680</v>
      </c>
      <c r="I97" s="80"/>
      <c r="J97" s="80">
        <f t="shared" si="6"/>
        <v>977230</v>
      </c>
      <c r="K97" s="21"/>
      <c r="L97" s="22"/>
      <c r="M97" s="22"/>
      <c r="N97" s="22"/>
    </row>
    <row r="98" spans="1:14" ht="15">
      <c r="A98" s="20">
        <v>2230</v>
      </c>
      <c r="B98" s="18" t="s">
        <v>102</v>
      </c>
      <c r="C98" s="80">
        <v>1767030</v>
      </c>
      <c r="D98" s="80">
        <v>526500</v>
      </c>
      <c r="E98" s="80"/>
      <c r="F98" s="80">
        <f t="shared" si="4"/>
        <v>2293530</v>
      </c>
      <c r="G98" s="80">
        <v>1857150</v>
      </c>
      <c r="H98" s="80">
        <v>553350</v>
      </c>
      <c r="I98" s="80"/>
      <c r="J98" s="80">
        <f t="shared" si="6"/>
        <v>2410500</v>
      </c>
      <c r="K98" s="21"/>
      <c r="L98" s="22"/>
      <c r="M98" s="22"/>
      <c r="N98" s="22"/>
    </row>
    <row r="99" spans="1:14" ht="15">
      <c r="A99" s="20">
        <v>2240</v>
      </c>
      <c r="B99" s="18" t="s">
        <v>103</v>
      </c>
      <c r="C99" s="80">
        <v>225550</v>
      </c>
      <c r="D99" s="80">
        <v>112670</v>
      </c>
      <c r="E99" s="80"/>
      <c r="F99" s="80">
        <f t="shared" si="4"/>
        <v>338220</v>
      </c>
      <c r="G99" s="80">
        <v>237050</v>
      </c>
      <c r="H99" s="80">
        <v>118420</v>
      </c>
      <c r="I99" s="80"/>
      <c r="J99" s="80">
        <f t="shared" si="6"/>
        <v>355470</v>
      </c>
      <c r="K99" s="21"/>
      <c r="L99" s="22"/>
      <c r="M99" s="22"/>
      <c r="N99" s="22"/>
    </row>
    <row r="100" spans="1:14" ht="15">
      <c r="A100" s="20">
        <v>2250</v>
      </c>
      <c r="B100" s="18" t="s">
        <v>104</v>
      </c>
      <c r="C100" s="80">
        <v>44440</v>
      </c>
      <c r="D100" s="80">
        <f t="shared" si="3"/>
        <v>0</v>
      </c>
      <c r="E100" s="80"/>
      <c r="F100" s="80">
        <f t="shared" si="4"/>
        <v>44440</v>
      </c>
      <c r="G100" s="80">
        <v>46700</v>
      </c>
      <c r="H100" s="80">
        <f t="shared" si="5"/>
        <v>0</v>
      </c>
      <c r="I100" s="80"/>
      <c r="J100" s="80">
        <f t="shared" si="6"/>
        <v>46700</v>
      </c>
      <c r="K100" s="21"/>
      <c r="L100" s="22"/>
      <c r="M100" s="22"/>
      <c r="N100" s="22"/>
    </row>
    <row r="101" spans="1:14" ht="24.75" customHeight="1">
      <c r="A101" s="20">
        <v>2270</v>
      </c>
      <c r="B101" s="18" t="s">
        <v>105</v>
      </c>
      <c r="C101" s="80">
        <v>2757130</v>
      </c>
      <c r="D101" s="80">
        <f t="shared" si="3"/>
        <v>0</v>
      </c>
      <c r="E101" s="80"/>
      <c r="F101" s="80">
        <f t="shared" si="4"/>
        <v>2757130</v>
      </c>
      <c r="G101" s="80">
        <v>2925330</v>
      </c>
      <c r="H101" s="80">
        <f t="shared" si="5"/>
        <v>0</v>
      </c>
      <c r="I101" s="80"/>
      <c r="J101" s="80">
        <f t="shared" si="6"/>
        <v>2925330</v>
      </c>
      <c r="K101" s="21"/>
      <c r="L101" s="22"/>
      <c r="M101" s="22"/>
      <c r="N101" s="22"/>
    </row>
    <row r="102" spans="1:14" ht="27.75" customHeight="1">
      <c r="A102" s="20">
        <v>2282</v>
      </c>
      <c r="B102" s="18" t="s">
        <v>106</v>
      </c>
      <c r="C102" s="80">
        <v>20950</v>
      </c>
      <c r="D102" s="80">
        <f t="shared" si="3"/>
        <v>0</v>
      </c>
      <c r="E102" s="80"/>
      <c r="F102" s="80">
        <f t="shared" si="4"/>
        <v>20950</v>
      </c>
      <c r="G102" s="80">
        <v>22020</v>
      </c>
      <c r="H102" s="80">
        <f t="shared" si="5"/>
        <v>0</v>
      </c>
      <c r="I102" s="80"/>
      <c r="J102" s="80">
        <f t="shared" si="6"/>
        <v>22020</v>
      </c>
      <c r="K102" s="21"/>
      <c r="L102" s="22"/>
      <c r="M102" s="22"/>
      <c r="N102" s="22"/>
    </row>
    <row r="103" spans="1:14" ht="15">
      <c r="A103" s="19">
        <v>2700</v>
      </c>
      <c r="B103" s="17" t="s">
        <v>107</v>
      </c>
      <c r="C103" s="80">
        <v>244500</v>
      </c>
      <c r="D103" s="80">
        <f t="shared" si="3"/>
        <v>0</v>
      </c>
      <c r="E103" s="80"/>
      <c r="F103" s="80">
        <f t="shared" si="4"/>
        <v>244500</v>
      </c>
      <c r="G103" s="80">
        <v>256970</v>
      </c>
      <c r="H103" s="80">
        <f t="shared" si="5"/>
        <v>0</v>
      </c>
      <c r="I103" s="80"/>
      <c r="J103" s="80">
        <f t="shared" si="6"/>
        <v>256970</v>
      </c>
      <c r="K103" s="21"/>
      <c r="L103" s="22"/>
      <c r="M103" s="22"/>
      <c r="N103" s="22"/>
    </row>
    <row r="104" spans="1:14" ht="15">
      <c r="A104" s="19">
        <v>2800</v>
      </c>
      <c r="B104" s="18" t="s">
        <v>108</v>
      </c>
      <c r="C104" s="80">
        <v>24000</v>
      </c>
      <c r="D104" s="80">
        <f t="shared" si="3"/>
        <v>0</v>
      </c>
      <c r="E104" s="80"/>
      <c r="F104" s="80">
        <f t="shared" si="4"/>
        <v>24000</v>
      </c>
      <c r="G104" s="80">
        <v>25230</v>
      </c>
      <c r="H104" s="80">
        <f t="shared" si="5"/>
        <v>0</v>
      </c>
      <c r="I104" s="80"/>
      <c r="J104" s="80">
        <f t="shared" si="6"/>
        <v>25230</v>
      </c>
      <c r="K104" s="21"/>
      <c r="L104" s="22"/>
      <c r="M104" s="22"/>
      <c r="N104" s="22"/>
    </row>
    <row r="105" spans="1:14" ht="26.25">
      <c r="A105" s="20">
        <v>3110</v>
      </c>
      <c r="B105" s="18" t="s">
        <v>109</v>
      </c>
      <c r="C105" s="80">
        <f>K76*1.06873</f>
        <v>0</v>
      </c>
      <c r="D105" s="80">
        <v>172165</v>
      </c>
      <c r="E105" s="80"/>
      <c r="F105" s="80">
        <f t="shared" si="4"/>
        <v>172165</v>
      </c>
      <c r="G105" s="80">
        <v>0</v>
      </c>
      <c r="H105" s="80">
        <v>180945</v>
      </c>
      <c r="I105" s="80"/>
      <c r="J105" s="80">
        <f t="shared" si="6"/>
        <v>180945</v>
      </c>
      <c r="K105" s="21"/>
      <c r="L105" s="22"/>
      <c r="M105" s="22"/>
      <c r="N105" s="22"/>
    </row>
    <row r="106" spans="1:14" ht="20.25" customHeight="1">
      <c r="A106" s="20">
        <v>3132</v>
      </c>
      <c r="B106" s="18" t="s">
        <v>110</v>
      </c>
      <c r="C106" s="80">
        <v>0</v>
      </c>
      <c r="D106" s="80"/>
      <c r="E106" s="80"/>
      <c r="F106" s="80">
        <f t="shared" si="4"/>
        <v>0</v>
      </c>
      <c r="G106" s="80">
        <v>0</v>
      </c>
      <c r="H106" s="80"/>
      <c r="I106" s="80"/>
      <c r="J106" s="80">
        <f t="shared" si="6"/>
        <v>0</v>
      </c>
      <c r="K106" s="21"/>
      <c r="L106" s="22"/>
      <c r="M106" s="22"/>
      <c r="N106" s="22"/>
    </row>
    <row r="107" spans="1:14" ht="29.25" customHeight="1">
      <c r="A107" s="20">
        <v>3142</v>
      </c>
      <c r="B107" s="18" t="s">
        <v>111</v>
      </c>
      <c r="C107" s="80">
        <v>0</v>
      </c>
      <c r="D107" s="80"/>
      <c r="E107" s="80"/>
      <c r="F107" s="80">
        <f t="shared" si="4"/>
        <v>0</v>
      </c>
      <c r="G107" s="80">
        <v>0</v>
      </c>
      <c r="H107" s="80"/>
      <c r="I107" s="80"/>
      <c r="J107" s="80">
        <f t="shared" si="6"/>
        <v>0</v>
      </c>
      <c r="K107" s="21"/>
      <c r="L107" s="22"/>
      <c r="M107" s="22"/>
      <c r="N107" s="22"/>
    </row>
    <row r="108" spans="1:10" ht="15">
      <c r="A108" s="4" t="s">
        <v>6</v>
      </c>
      <c r="B108" s="4" t="s">
        <v>9</v>
      </c>
      <c r="C108" s="38">
        <f>SUM(C94:C107)</f>
        <v>21301429</v>
      </c>
      <c r="D108" s="38">
        <f aca="true" t="shared" si="7" ref="D108:J108">SUM(D94:D107)</f>
        <v>1684800</v>
      </c>
      <c r="E108" s="38">
        <f t="shared" si="7"/>
        <v>0</v>
      </c>
      <c r="F108" s="38">
        <f t="shared" si="7"/>
        <v>22986229</v>
      </c>
      <c r="G108" s="38">
        <f t="shared" si="7"/>
        <v>22724200</v>
      </c>
      <c r="H108" s="38">
        <f t="shared" si="7"/>
        <v>1770725</v>
      </c>
      <c r="I108" s="38">
        <f t="shared" si="7"/>
        <v>0</v>
      </c>
      <c r="J108" s="38">
        <f t="shared" si="7"/>
        <v>24494925</v>
      </c>
    </row>
    <row r="110" spans="1:10" ht="15">
      <c r="A110" s="200" t="s">
        <v>351</v>
      </c>
      <c r="B110" s="200"/>
      <c r="C110" s="200"/>
      <c r="D110" s="200"/>
      <c r="E110" s="200"/>
      <c r="F110" s="200"/>
      <c r="G110" s="200"/>
      <c r="H110" s="200"/>
      <c r="I110" s="200"/>
      <c r="J110" s="200"/>
    </row>
    <row r="111" ht="15">
      <c r="J111" s="3" t="s">
        <v>0</v>
      </c>
    </row>
    <row r="112" spans="1:10" ht="15" customHeight="1">
      <c r="A112" s="191" t="s">
        <v>12</v>
      </c>
      <c r="B112" s="191" t="s">
        <v>2</v>
      </c>
      <c r="C112" s="191" t="s">
        <v>88</v>
      </c>
      <c r="D112" s="191"/>
      <c r="E112" s="191"/>
      <c r="F112" s="191"/>
      <c r="G112" s="191" t="s">
        <v>89</v>
      </c>
      <c r="H112" s="191"/>
      <c r="I112" s="191"/>
      <c r="J112" s="191"/>
    </row>
    <row r="113" spans="1:10" ht="72.75" customHeight="1">
      <c r="A113" s="191"/>
      <c r="B113" s="191"/>
      <c r="C113" s="4" t="s">
        <v>3</v>
      </c>
      <c r="D113" s="4" t="s">
        <v>4</v>
      </c>
      <c r="E113" s="4" t="s">
        <v>5</v>
      </c>
      <c r="F113" s="4" t="s">
        <v>51</v>
      </c>
      <c r="G113" s="4" t="s">
        <v>3</v>
      </c>
      <c r="H113" s="4" t="s">
        <v>4</v>
      </c>
      <c r="I113" s="4" t="s">
        <v>5</v>
      </c>
      <c r="J113" s="4" t="s">
        <v>49</v>
      </c>
    </row>
    <row r="114" spans="1:10" ht="15">
      <c r="A114" s="4">
        <v>1</v>
      </c>
      <c r="B114" s="4">
        <v>2</v>
      </c>
      <c r="C114" s="4">
        <v>3</v>
      </c>
      <c r="D114" s="4">
        <v>4</v>
      </c>
      <c r="E114" s="4">
        <v>5</v>
      </c>
      <c r="F114" s="4">
        <v>6</v>
      </c>
      <c r="G114" s="4">
        <v>7</v>
      </c>
      <c r="H114" s="4">
        <v>8</v>
      </c>
      <c r="I114" s="4">
        <v>9</v>
      </c>
      <c r="J114" s="4">
        <v>10</v>
      </c>
    </row>
    <row r="115" spans="1:10" ht="15">
      <c r="A115" s="4" t="s">
        <v>6</v>
      </c>
      <c r="B115" s="4" t="s">
        <v>6</v>
      </c>
      <c r="C115" s="4" t="s">
        <v>6</v>
      </c>
      <c r="D115" s="4" t="s">
        <v>6</v>
      </c>
      <c r="E115" s="4" t="s">
        <v>6</v>
      </c>
      <c r="F115" s="4" t="s">
        <v>6</v>
      </c>
      <c r="G115" s="4" t="s">
        <v>6</v>
      </c>
      <c r="H115" s="4" t="s">
        <v>6</v>
      </c>
      <c r="I115" s="4" t="s">
        <v>6</v>
      </c>
      <c r="J115" s="4" t="s">
        <v>6</v>
      </c>
    </row>
    <row r="116" spans="1:10" ht="15">
      <c r="A116" s="4" t="s">
        <v>6</v>
      </c>
      <c r="B116" s="4" t="s">
        <v>9</v>
      </c>
      <c r="C116" s="4" t="s">
        <v>6</v>
      </c>
      <c r="D116" s="4" t="s">
        <v>6</v>
      </c>
      <c r="E116" s="4" t="s">
        <v>6</v>
      </c>
      <c r="F116" s="4" t="s">
        <v>6</v>
      </c>
      <c r="G116" s="4" t="s">
        <v>6</v>
      </c>
      <c r="H116" s="4" t="s">
        <v>6</v>
      </c>
      <c r="I116" s="4" t="s">
        <v>6</v>
      </c>
      <c r="J116" s="4" t="s">
        <v>6</v>
      </c>
    </row>
    <row r="118" spans="1:14" ht="15">
      <c r="A118" s="195" t="s">
        <v>13</v>
      </c>
      <c r="B118" s="195"/>
      <c r="C118" s="195"/>
      <c r="D118" s="195"/>
      <c r="E118" s="195"/>
      <c r="F118" s="195"/>
      <c r="G118" s="195"/>
      <c r="H118" s="195"/>
      <c r="I118" s="195"/>
      <c r="J118" s="195"/>
      <c r="K118" s="195"/>
      <c r="L118" s="195"/>
      <c r="M118" s="195"/>
      <c r="N118" s="195"/>
    </row>
    <row r="119" spans="1:14" ht="15">
      <c r="A119" s="195" t="s">
        <v>352</v>
      </c>
      <c r="B119" s="195"/>
      <c r="C119" s="195"/>
      <c r="D119" s="195"/>
      <c r="E119" s="195"/>
      <c r="F119" s="195"/>
      <c r="G119" s="195"/>
      <c r="H119" s="195"/>
      <c r="I119" s="195"/>
      <c r="J119" s="195"/>
      <c r="K119" s="195"/>
      <c r="L119" s="195"/>
      <c r="M119" s="195"/>
      <c r="N119" s="195"/>
    </row>
    <row r="120" ht="15">
      <c r="N120" s="3" t="s">
        <v>0</v>
      </c>
    </row>
    <row r="121" spans="1:14" ht="24" customHeight="1">
      <c r="A121" s="191" t="s">
        <v>14</v>
      </c>
      <c r="B121" s="191" t="s">
        <v>15</v>
      </c>
      <c r="C121" s="191" t="s">
        <v>344</v>
      </c>
      <c r="D121" s="191"/>
      <c r="E121" s="191"/>
      <c r="F121" s="191"/>
      <c r="G121" s="191" t="s">
        <v>345</v>
      </c>
      <c r="H121" s="191"/>
      <c r="I121" s="191"/>
      <c r="J121" s="191"/>
      <c r="K121" s="191" t="s">
        <v>346</v>
      </c>
      <c r="L121" s="191"/>
      <c r="M121" s="191"/>
      <c r="N121" s="191"/>
    </row>
    <row r="122" spans="1:14" ht="66.75" customHeight="1">
      <c r="A122" s="191"/>
      <c r="B122" s="191"/>
      <c r="C122" s="4" t="s">
        <v>3</v>
      </c>
      <c r="D122" s="4" t="s">
        <v>4</v>
      </c>
      <c r="E122" s="4" t="s">
        <v>5</v>
      </c>
      <c r="F122" s="4" t="s">
        <v>51</v>
      </c>
      <c r="G122" s="4" t="s">
        <v>3</v>
      </c>
      <c r="H122" s="4" t="s">
        <v>4</v>
      </c>
      <c r="I122" s="4" t="s">
        <v>5</v>
      </c>
      <c r="J122" s="4" t="s">
        <v>49</v>
      </c>
      <c r="K122" s="4" t="s">
        <v>3</v>
      </c>
      <c r="L122" s="4" t="s">
        <v>4</v>
      </c>
      <c r="M122" s="4" t="s">
        <v>5</v>
      </c>
      <c r="N122" s="4" t="s">
        <v>50</v>
      </c>
    </row>
    <row r="123" spans="1:14" ht="15">
      <c r="A123" s="4">
        <v>1</v>
      </c>
      <c r="B123" s="4">
        <v>2</v>
      </c>
      <c r="C123" s="4">
        <v>3</v>
      </c>
      <c r="D123" s="4">
        <v>4</v>
      </c>
      <c r="E123" s="4">
        <v>5</v>
      </c>
      <c r="F123" s="4">
        <v>6</v>
      </c>
      <c r="G123" s="4">
        <v>7</v>
      </c>
      <c r="H123" s="4">
        <v>8</v>
      </c>
      <c r="I123" s="4">
        <v>9</v>
      </c>
      <c r="J123" s="4">
        <v>10</v>
      </c>
      <c r="K123" s="4">
        <v>11</v>
      </c>
      <c r="L123" s="4">
        <v>12</v>
      </c>
      <c r="M123" s="4">
        <v>13</v>
      </c>
      <c r="N123" s="4">
        <v>14</v>
      </c>
    </row>
    <row r="124" spans="1:14" ht="30">
      <c r="A124" s="4" t="s">
        <v>114</v>
      </c>
      <c r="B124" s="5" t="s">
        <v>112</v>
      </c>
      <c r="C124" s="39">
        <f>C65+C66</f>
        <v>10335149</v>
      </c>
      <c r="D124" s="39">
        <v>0</v>
      </c>
      <c r="E124" s="39">
        <v>0</v>
      </c>
      <c r="F124" s="39">
        <f>C124+D124</f>
        <v>10335149</v>
      </c>
      <c r="G124" s="58">
        <f>G65+G66</f>
        <v>11554800</v>
      </c>
      <c r="H124" s="58">
        <v>0</v>
      </c>
      <c r="I124" s="58">
        <v>0</v>
      </c>
      <c r="J124" s="58">
        <f>G124+H124</f>
        <v>11554800</v>
      </c>
      <c r="K124" s="58">
        <f>K65+K66</f>
        <v>13680500</v>
      </c>
      <c r="L124" s="58">
        <f>L65+L66</f>
        <v>0</v>
      </c>
      <c r="M124" s="39">
        <v>0</v>
      </c>
      <c r="N124" s="39">
        <f>K124+L124</f>
        <v>13680500</v>
      </c>
    </row>
    <row r="125" spans="1:14" ht="30">
      <c r="A125" s="4" t="s">
        <v>115</v>
      </c>
      <c r="B125" s="5" t="s">
        <v>105</v>
      </c>
      <c r="C125" s="39">
        <f>C72</f>
        <v>2820055</v>
      </c>
      <c r="D125" s="39">
        <v>0</v>
      </c>
      <c r="E125" s="39">
        <v>0</v>
      </c>
      <c r="F125" s="39">
        <f>C125+D125</f>
        <v>2820055</v>
      </c>
      <c r="G125" s="58">
        <f>G72</f>
        <v>2223300</v>
      </c>
      <c r="H125" s="58">
        <v>0</v>
      </c>
      <c r="I125" s="58">
        <v>0</v>
      </c>
      <c r="J125" s="58">
        <f>G125+H125</f>
        <v>2223300</v>
      </c>
      <c r="K125" s="58">
        <f>K72</f>
        <v>2552900</v>
      </c>
      <c r="L125" s="58">
        <f>L72</f>
        <v>0</v>
      </c>
      <c r="M125" s="39">
        <v>0</v>
      </c>
      <c r="N125" s="39">
        <f>K125+L125</f>
        <v>2552900</v>
      </c>
    </row>
    <row r="126" spans="1:14" ht="45">
      <c r="A126" s="4" t="s">
        <v>116</v>
      </c>
      <c r="B126" s="5" t="s">
        <v>113</v>
      </c>
      <c r="C126" s="39">
        <f>C79-C65-C66-C72</f>
        <v>3181799.3599999994</v>
      </c>
      <c r="D126" s="39">
        <f>D79</f>
        <v>3148046.06</v>
      </c>
      <c r="E126" s="39">
        <f>E79</f>
        <v>254656.6</v>
      </c>
      <c r="F126" s="39">
        <f>C126+D126</f>
        <v>6329845.42</v>
      </c>
      <c r="G126" s="58">
        <f>G79-G65-G66-G72</f>
        <v>3481100</v>
      </c>
      <c r="H126" s="58">
        <f>H79</f>
        <v>3263392</v>
      </c>
      <c r="I126" s="58">
        <f>I79</f>
        <v>20000</v>
      </c>
      <c r="J126" s="58">
        <f>G126+H126</f>
        <v>6744492</v>
      </c>
      <c r="K126" s="58">
        <f>K79-K65-K66-K72</f>
        <v>3645000</v>
      </c>
      <c r="L126" s="58">
        <f>L79-L65-L66-L72</f>
        <v>2990000</v>
      </c>
      <c r="M126" s="39">
        <f>M79</f>
        <v>1390000</v>
      </c>
      <c r="N126" s="39">
        <f>K126+L126</f>
        <v>6635000</v>
      </c>
    </row>
    <row r="127" spans="1:14" ht="15">
      <c r="A127" s="5" t="s">
        <v>6</v>
      </c>
      <c r="B127" s="4" t="s">
        <v>9</v>
      </c>
      <c r="C127" s="39">
        <f>C124+C125+C126</f>
        <v>16337003.36</v>
      </c>
      <c r="D127" s="39">
        <f>D124+D125+D126</f>
        <v>3148046.06</v>
      </c>
      <c r="E127" s="39">
        <f>E124+E125+E126</f>
        <v>254656.6</v>
      </c>
      <c r="F127" s="39">
        <f>C127+D127</f>
        <v>19485049.419999998</v>
      </c>
      <c r="G127" s="39">
        <f>G124+G125+G126</f>
        <v>17259200</v>
      </c>
      <c r="H127" s="39">
        <f>H124+H125+H126</f>
        <v>3263392</v>
      </c>
      <c r="I127" s="39">
        <f>I124+I125+I126</f>
        <v>20000</v>
      </c>
      <c r="J127" s="39">
        <f>G127+H127</f>
        <v>20522592</v>
      </c>
      <c r="K127" s="39">
        <f>K124+K125+K126</f>
        <v>19878400</v>
      </c>
      <c r="L127" s="39">
        <f>L124+L125+L126</f>
        <v>2990000</v>
      </c>
      <c r="M127" s="39">
        <f>M124+M125+M126</f>
        <v>1390000</v>
      </c>
      <c r="N127" s="39">
        <f>K127+L127</f>
        <v>22868400</v>
      </c>
    </row>
    <row r="129" spans="1:10" ht="15">
      <c r="A129" s="206" t="s">
        <v>353</v>
      </c>
      <c r="B129" s="206"/>
      <c r="C129" s="206"/>
      <c r="D129" s="206"/>
      <c r="E129" s="206"/>
      <c r="F129" s="206"/>
      <c r="G129" s="206"/>
      <c r="H129" s="206"/>
      <c r="I129" s="206"/>
      <c r="J129" s="206"/>
    </row>
    <row r="130" ht="15">
      <c r="J130" s="3" t="s">
        <v>0</v>
      </c>
    </row>
    <row r="131" spans="1:10" ht="15">
      <c r="A131" s="191" t="s">
        <v>52</v>
      </c>
      <c r="B131" s="191" t="s">
        <v>15</v>
      </c>
      <c r="C131" s="191" t="s">
        <v>89</v>
      </c>
      <c r="D131" s="191"/>
      <c r="E131" s="191"/>
      <c r="F131" s="191"/>
      <c r="G131" s="191" t="s">
        <v>348</v>
      </c>
      <c r="H131" s="191"/>
      <c r="I131" s="191"/>
      <c r="J131" s="191"/>
    </row>
    <row r="132" spans="1:10" ht="63" customHeight="1">
      <c r="A132" s="191"/>
      <c r="B132" s="191"/>
      <c r="C132" s="4" t="s">
        <v>3</v>
      </c>
      <c r="D132" s="4" t="s">
        <v>4</v>
      </c>
      <c r="E132" s="4" t="s">
        <v>5</v>
      </c>
      <c r="F132" s="4" t="s">
        <v>51</v>
      </c>
      <c r="G132" s="4" t="s">
        <v>3</v>
      </c>
      <c r="H132" s="4" t="s">
        <v>4</v>
      </c>
      <c r="I132" s="4" t="s">
        <v>5</v>
      </c>
      <c r="J132" s="4" t="s">
        <v>49</v>
      </c>
    </row>
    <row r="133" spans="1:10" ht="15">
      <c r="A133" s="4">
        <v>1</v>
      </c>
      <c r="B133" s="4">
        <v>2</v>
      </c>
      <c r="C133" s="4">
        <v>3</v>
      </c>
      <c r="D133" s="4">
        <v>4</v>
      </c>
      <c r="E133" s="4">
        <v>5</v>
      </c>
      <c r="F133" s="4">
        <v>6</v>
      </c>
      <c r="G133" s="4">
        <v>7</v>
      </c>
      <c r="H133" s="4">
        <v>8</v>
      </c>
      <c r="I133" s="4">
        <v>9</v>
      </c>
      <c r="J133" s="4">
        <v>10</v>
      </c>
    </row>
    <row r="134" spans="1:10" ht="30">
      <c r="A134" s="4" t="s">
        <v>114</v>
      </c>
      <c r="B134" s="5" t="s">
        <v>112</v>
      </c>
      <c r="C134" s="117">
        <f>C94+C95</f>
        <v>14706139</v>
      </c>
      <c r="D134" s="58">
        <f>L124*105.6/100</f>
        <v>0</v>
      </c>
      <c r="E134" s="58">
        <f>M124*105.6/100</f>
        <v>0</v>
      </c>
      <c r="F134" s="117">
        <f>C134+D134</f>
        <v>14706139</v>
      </c>
      <c r="G134" s="117">
        <f>G94+G95</f>
        <v>15764950</v>
      </c>
      <c r="H134" s="58">
        <f aca="true" t="shared" si="8" ref="H134:I136">D134*105/100</f>
        <v>0</v>
      </c>
      <c r="I134" s="58">
        <f t="shared" si="8"/>
        <v>0</v>
      </c>
      <c r="J134" s="117">
        <f>G134+H134</f>
        <v>15764950</v>
      </c>
    </row>
    <row r="135" spans="1:10" ht="30">
      <c r="A135" s="4" t="s">
        <v>115</v>
      </c>
      <c r="B135" s="5" t="s">
        <v>105</v>
      </c>
      <c r="C135" s="117">
        <f>C101</f>
        <v>2757130</v>
      </c>
      <c r="D135" s="58">
        <f>L125*105.6/100</f>
        <v>0</v>
      </c>
      <c r="E135" s="58">
        <f>M125*105.6/100</f>
        <v>0</v>
      </c>
      <c r="F135" s="117">
        <f>C135+D135</f>
        <v>2757130</v>
      </c>
      <c r="G135" s="117">
        <f>G101</f>
        <v>2925330</v>
      </c>
      <c r="H135" s="58">
        <f t="shared" si="8"/>
        <v>0</v>
      </c>
      <c r="I135" s="58">
        <f t="shared" si="8"/>
        <v>0</v>
      </c>
      <c r="J135" s="117">
        <f>G135+H135</f>
        <v>2925330</v>
      </c>
    </row>
    <row r="136" spans="1:10" ht="45">
      <c r="A136" s="4" t="s">
        <v>116</v>
      </c>
      <c r="B136" s="5" t="s">
        <v>113</v>
      </c>
      <c r="C136" s="117">
        <f>C96+C97+C98+C99+C100+C102+C104+C103</f>
        <v>3838160</v>
      </c>
      <c r="D136" s="58">
        <f>D108</f>
        <v>1684800</v>
      </c>
      <c r="E136" s="58">
        <v>0</v>
      </c>
      <c r="F136" s="117">
        <f>C136+D136</f>
        <v>5522960</v>
      </c>
      <c r="G136" s="117">
        <f>G96+G97+G98+G99+G100+G102+G104+G103</f>
        <v>4033920</v>
      </c>
      <c r="H136" s="58">
        <f>H108</f>
        <v>1770725</v>
      </c>
      <c r="I136" s="58">
        <f t="shared" si="8"/>
        <v>0</v>
      </c>
      <c r="J136" s="117">
        <f>G136+H136</f>
        <v>5804645</v>
      </c>
    </row>
    <row r="137" spans="1:10" ht="15">
      <c r="A137" s="5" t="s">
        <v>6</v>
      </c>
      <c r="B137" s="4" t="s">
        <v>9</v>
      </c>
      <c r="C137" s="27">
        <f aca="true" t="shared" si="9" ref="C137:J137">C134+C135+C136</f>
        <v>21301429</v>
      </c>
      <c r="D137" s="39">
        <f t="shared" si="9"/>
        <v>1684800</v>
      </c>
      <c r="E137" s="39">
        <f t="shared" si="9"/>
        <v>0</v>
      </c>
      <c r="F137" s="27">
        <f t="shared" si="9"/>
        <v>22986229</v>
      </c>
      <c r="G137" s="27">
        <f t="shared" si="9"/>
        <v>22724200</v>
      </c>
      <c r="H137" s="39">
        <f t="shared" si="9"/>
        <v>1770725</v>
      </c>
      <c r="I137" s="39">
        <f t="shared" si="9"/>
        <v>0</v>
      </c>
      <c r="J137" s="27">
        <f t="shared" si="9"/>
        <v>24494925</v>
      </c>
    </row>
    <row r="139" spans="1:13" ht="15">
      <c r="A139" s="195" t="s">
        <v>69</v>
      </c>
      <c r="B139" s="195"/>
      <c r="C139" s="195"/>
      <c r="D139" s="195"/>
      <c r="E139" s="195"/>
      <c r="F139" s="195"/>
      <c r="G139" s="195"/>
      <c r="H139" s="195"/>
      <c r="I139" s="195"/>
      <c r="J139" s="195"/>
      <c r="K139" s="195"/>
      <c r="L139" s="195"/>
      <c r="M139" s="195"/>
    </row>
    <row r="140" spans="1:13" ht="15">
      <c r="A140" s="195" t="s">
        <v>354</v>
      </c>
      <c r="B140" s="195"/>
      <c r="C140" s="195"/>
      <c r="D140" s="195"/>
      <c r="E140" s="195"/>
      <c r="F140" s="195"/>
      <c r="G140" s="195"/>
      <c r="H140" s="195"/>
      <c r="I140" s="195"/>
      <c r="J140" s="195"/>
      <c r="K140" s="195"/>
      <c r="L140" s="195"/>
      <c r="M140" s="195"/>
    </row>
    <row r="141" ht="15">
      <c r="M141" s="3" t="s">
        <v>0</v>
      </c>
    </row>
    <row r="142" spans="1:13" ht="15" customHeight="1">
      <c r="A142" s="191" t="s">
        <v>14</v>
      </c>
      <c r="B142" s="191" t="s">
        <v>16</v>
      </c>
      <c r="C142" s="191" t="s">
        <v>17</v>
      </c>
      <c r="D142" s="191" t="s">
        <v>18</v>
      </c>
      <c r="E142" s="196" t="s">
        <v>344</v>
      </c>
      <c r="F142" s="197"/>
      <c r="G142" s="198"/>
      <c r="H142" s="196" t="s">
        <v>345</v>
      </c>
      <c r="I142" s="197"/>
      <c r="J142" s="198"/>
      <c r="K142" s="196" t="s">
        <v>346</v>
      </c>
      <c r="L142" s="197"/>
      <c r="M142" s="198"/>
    </row>
    <row r="143" spans="1:13" ht="30">
      <c r="A143" s="191"/>
      <c r="B143" s="191"/>
      <c r="C143" s="191"/>
      <c r="D143" s="191"/>
      <c r="E143" s="4" t="s">
        <v>3</v>
      </c>
      <c r="F143" s="4" t="s">
        <v>4</v>
      </c>
      <c r="G143" s="4" t="s">
        <v>53</v>
      </c>
      <c r="H143" s="4" t="s">
        <v>3</v>
      </c>
      <c r="I143" s="4" t="s">
        <v>4</v>
      </c>
      <c r="J143" s="4" t="s">
        <v>54</v>
      </c>
      <c r="K143" s="4" t="s">
        <v>3</v>
      </c>
      <c r="L143" s="4" t="s">
        <v>4</v>
      </c>
      <c r="M143" s="4" t="s">
        <v>50</v>
      </c>
    </row>
    <row r="144" spans="1:13" ht="15">
      <c r="A144" s="4">
        <v>1</v>
      </c>
      <c r="B144" s="4">
        <v>2</v>
      </c>
      <c r="C144" s="4">
        <v>3</v>
      </c>
      <c r="D144" s="4">
        <v>4</v>
      </c>
      <c r="E144" s="4">
        <v>5</v>
      </c>
      <c r="F144" s="4">
        <v>6</v>
      </c>
      <c r="G144" s="4">
        <v>7</v>
      </c>
      <c r="H144" s="4">
        <v>8</v>
      </c>
      <c r="I144" s="4">
        <v>9</v>
      </c>
      <c r="J144" s="4">
        <v>10</v>
      </c>
      <c r="K144" s="4">
        <v>11</v>
      </c>
      <c r="L144" s="4">
        <v>12</v>
      </c>
      <c r="M144" s="4">
        <v>13</v>
      </c>
    </row>
    <row r="145" spans="1:13" ht="15">
      <c r="A145" s="4" t="s">
        <v>114</v>
      </c>
      <c r="B145" s="24" t="s">
        <v>19</v>
      </c>
      <c r="C145" s="4" t="s">
        <v>6</v>
      </c>
      <c r="D145" s="4" t="s">
        <v>6</v>
      </c>
      <c r="E145" s="4" t="s">
        <v>6</v>
      </c>
      <c r="F145" s="4" t="s">
        <v>6</v>
      </c>
      <c r="G145" s="4" t="s">
        <v>6</v>
      </c>
      <c r="H145" s="4" t="s">
        <v>6</v>
      </c>
      <c r="I145" s="4" t="s">
        <v>6</v>
      </c>
      <c r="J145" s="4" t="s">
        <v>6</v>
      </c>
      <c r="K145" s="4" t="s">
        <v>6</v>
      </c>
      <c r="L145" s="4" t="s">
        <v>6</v>
      </c>
      <c r="M145" s="4" t="s">
        <v>6</v>
      </c>
    </row>
    <row r="146" spans="1:13" ht="45">
      <c r="A146" s="4"/>
      <c r="B146" s="5" t="s">
        <v>117</v>
      </c>
      <c r="C146" s="4" t="s">
        <v>126</v>
      </c>
      <c r="D146" s="4" t="s">
        <v>127</v>
      </c>
      <c r="E146" s="4">
        <v>1</v>
      </c>
      <c r="F146" s="4"/>
      <c r="G146" s="4">
        <v>1</v>
      </c>
      <c r="H146" s="4">
        <v>1</v>
      </c>
      <c r="I146" s="4"/>
      <c r="J146" s="4">
        <v>1</v>
      </c>
      <c r="K146" s="46">
        <v>1</v>
      </c>
      <c r="L146" s="4"/>
      <c r="M146" s="4">
        <v>1</v>
      </c>
    </row>
    <row r="147" spans="1:13" ht="15" customHeight="1">
      <c r="A147" s="4"/>
      <c r="B147" s="5" t="s">
        <v>118</v>
      </c>
      <c r="C147" s="4" t="s">
        <v>126</v>
      </c>
      <c r="D147" s="201" t="s">
        <v>128</v>
      </c>
      <c r="E147" s="46">
        <f>E149+E150+E151+E152+E153+E154</f>
        <v>113.5</v>
      </c>
      <c r="F147" s="4"/>
      <c r="G147" s="4">
        <f>E147+F147</f>
        <v>113.5</v>
      </c>
      <c r="H147" s="46">
        <f>H149+H150+H151+H152+H153+H154</f>
        <v>113.5</v>
      </c>
      <c r="I147" s="46"/>
      <c r="J147" s="46">
        <v>113.5</v>
      </c>
      <c r="K147" s="46">
        <f>K149+K150+K151+K152+K153+K154</f>
        <v>113.5</v>
      </c>
      <c r="L147" s="100"/>
      <c r="M147" s="46">
        <v>113.5</v>
      </c>
    </row>
    <row r="148" spans="1:13" ht="15" customHeight="1">
      <c r="A148" s="4"/>
      <c r="B148" s="5" t="s">
        <v>119</v>
      </c>
      <c r="C148" s="4"/>
      <c r="D148" s="202"/>
      <c r="E148" s="46"/>
      <c r="F148" s="4"/>
      <c r="G148" s="4"/>
      <c r="H148" s="46"/>
      <c r="I148" s="46"/>
      <c r="J148" s="46"/>
      <c r="K148" s="46"/>
      <c r="L148" s="100"/>
      <c r="M148" s="46"/>
    </row>
    <row r="149" spans="1:13" ht="15" customHeight="1">
      <c r="A149" s="4"/>
      <c r="B149" s="5" t="s">
        <v>120</v>
      </c>
      <c r="C149" s="4" t="s">
        <v>126</v>
      </c>
      <c r="D149" s="202"/>
      <c r="E149" s="46">
        <v>1.5</v>
      </c>
      <c r="F149" s="4"/>
      <c r="G149" s="4">
        <f aca="true" t="shared" si="10" ref="G149:G154">E149+F149</f>
        <v>1.5</v>
      </c>
      <c r="H149" s="46">
        <v>1.5</v>
      </c>
      <c r="I149" s="46"/>
      <c r="J149" s="46">
        <v>1.5</v>
      </c>
      <c r="K149" s="46">
        <v>1.5</v>
      </c>
      <c r="L149" s="100"/>
      <c r="M149" s="46">
        <v>1.5</v>
      </c>
    </row>
    <row r="150" spans="1:13" ht="15" customHeight="1">
      <c r="A150" s="4"/>
      <c r="B150" s="5" t="s">
        <v>121</v>
      </c>
      <c r="C150" s="4" t="s">
        <v>126</v>
      </c>
      <c r="D150" s="202"/>
      <c r="E150" s="46">
        <v>12.5</v>
      </c>
      <c r="F150" s="4"/>
      <c r="G150" s="4">
        <f t="shared" si="10"/>
        <v>12.5</v>
      </c>
      <c r="H150" s="46">
        <v>12</v>
      </c>
      <c r="I150" s="46"/>
      <c r="J150" s="46">
        <v>12</v>
      </c>
      <c r="K150" s="46">
        <v>12</v>
      </c>
      <c r="L150" s="100"/>
      <c r="M150" s="46">
        <v>12.5</v>
      </c>
    </row>
    <row r="151" spans="1:13" ht="15" customHeight="1">
      <c r="A151" s="4"/>
      <c r="B151" s="5" t="s">
        <v>122</v>
      </c>
      <c r="C151" s="4" t="s">
        <v>126</v>
      </c>
      <c r="D151" s="202"/>
      <c r="E151" s="46">
        <v>15.5</v>
      </c>
      <c r="F151" s="4"/>
      <c r="G151" s="4">
        <f t="shared" si="10"/>
        <v>15.5</v>
      </c>
      <c r="H151" s="46">
        <v>17</v>
      </c>
      <c r="I151" s="46"/>
      <c r="J151" s="46">
        <v>17</v>
      </c>
      <c r="K151" s="46">
        <v>17</v>
      </c>
      <c r="L151" s="100"/>
      <c r="M151" s="46">
        <v>15.5</v>
      </c>
    </row>
    <row r="152" spans="1:13" ht="17.25" customHeight="1">
      <c r="A152" s="4"/>
      <c r="B152" s="5" t="s">
        <v>123</v>
      </c>
      <c r="C152" s="4" t="s">
        <v>126</v>
      </c>
      <c r="D152" s="202"/>
      <c r="E152" s="46">
        <v>41.5</v>
      </c>
      <c r="F152" s="4"/>
      <c r="G152" s="4">
        <f t="shared" si="10"/>
        <v>41.5</v>
      </c>
      <c r="H152" s="46">
        <v>41.5</v>
      </c>
      <c r="I152" s="46"/>
      <c r="J152" s="46">
        <v>41.5</v>
      </c>
      <c r="K152" s="46">
        <v>41.5</v>
      </c>
      <c r="L152" s="100"/>
      <c r="M152" s="46">
        <v>41.5</v>
      </c>
    </row>
    <row r="153" spans="1:13" ht="15" customHeight="1">
      <c r="A153" s="4"/>
      <c r="B153" s="5" t="s">
        <v>124</v>
      </c>
      <c r="C153" s="4" t="s">
        <v>126</v>
      </c>
      <c r="D153" s="202"/>
      <c r="E153" s="46">
        <v>10.75</v>
      </c>
      <c r="F153" s="4"/>
      <c r="G153" s="4">
        <f t="shared" si="10"/>
        <v>10.75</v>
      </c>
      <c r="H153" s="46">
        <v>17.25</v>
      </c>
      <c r="I153" s="46"/>
      <c r="J153" s="46">
        <v>17.25</v>
      </c>
      <c r="K153" s="46">
        <v>17.25</v>
      </c>
      <c r="L153" s="100"/>
      <c r="M153" s="46">
        <v>10.75</v>
      </c>
    </row>
    <row r="154" spans="1:13" ht="17.25" customHeight="1">
      <c r="A154" s="4" t="s">
        <v>6</v>
      </c>
      <c r="B154" s="23" t="s">
        <v>125</v>
      </c>
      <c r="C154" s="4" t="s">
        <v>126</v>
      </c>
      <c r="D154" s="203"/>
      <c r="E154" s="46">
        <v>31.75</v>
      </c>
      <c r="F154" s="4"/>
      <c r="G154" s="4">
        <f t="shared" si="10"/>
        <v>31.75</v>
      </c>
      <c r="H154" s="46">
        <v>24.25</v>
      </c>
      <c r="I154" s="46"/>
      <c r="J154" s="46">
        <v>24.25</v>
      </c>
      <c r="K154" s="46">
        <v>24.25</v>
      </c>
      <c r="L154" s="100"/>
      <c r="M154" s="46">
        <v>31.75</v>
      </c>
    </row>
    <row r="155" spans="1:13" ht="15" customHeight="1">
      <c r="A155" s="4" t="s">
        <v>115</v>
      </c>
      <c r="B155" s="24" t="s">
        <v>20</v>
      </c>
      <c r="C155" s="4" t="s">
        <v>6</v>
      </c>
      <c r="D155" s="4" t="s">
        <v>6</v>
      </c>
      <c r="E155" s="4" t="s">
        <v>6</v>
      </c>
      <c r="F155" s="4" t="s">
        <v>6</v>
      </c>
      <c r="G155" s="4" t="s">
        <v>6</v>
      </c>
      <c r="H155" s="46" t="s">
        <v>6</v>
      </c>
      <c r="I155" s="46" t="s">
        <v>6</v>
      </c>
      <c r="J155" s="46" t="s">
        <v>6</v>
      </c>
      <c r="K155" s="100" t="s">
        <v>6</v>
      </c>
      <c r="L155" s="100" t="s">
        <v>6</v>
      </c>
      <c r="M155" s="100" t="s">
        <v>6</v>
      </c>
    </row>
    <row r="156" spans="1:13" ht="23.25" customHeight="1">
      <c r="A156" s="4"/>
      <c r="B156" s="5" t="s">
        <v>129</v>
      </c>
      <c r="C156" s="4" t="s">
        <v>132</v>
      </c>
      <c r="D156" s="201" t="s">
        <v>135</v>
      </c>
      <c r="E156" s="4">
        <v>130</v>
      </c>
      <c r="F156" s="4"/>
      <c r="G156" s="4">
        <f>E156+F156</f>
        <v>130</v>
      </c>
      <c r="H156" s="46">
        <v>130</v>
      </c>
      <c r="I156" s="46"/>
      <c r="J156" s="46">
        <v>130</v>
      </c>
      <c r="K156" s="46">
        <v>130</v>
      </c>
      <c r="L156" s="46"/>
      <c r="M156" s="46">
        <v>130</v>
      </c>
    </row>
    <row r="157" spans="1:13" ht="20.25" customHeight="1">
      <c r="A157" s="4" t="s">
        <v>6</v>
      </c>
      <c r="B157" s="23" t="s">
        <v>130</v>
      </c>
      <c r="C157" s="4" t="s">
        <v>133</v>
      </c>
      <c r="D157" s="202"/>
      <c r="E157" s="35">
        <v>116</v>
      </c>
      <c r="F157" s="4"/>
      <c r="G157" s="4">
        <f>E157+F157</f>
        <v>116</v>
      </c>
      <c r="H157" s="46">
        <v>113</v>
      </c>
      <c r="I157" s="46"/>
      <c r="J157" s="46">
        <v>113</v>
      </c>
      <c r="K157" s="46">
        <v>130</v>
      </c>
      <c r="L157" s="46"/>
      <c r="M157" s="46">
        <v>130</v>
      </c>
    </row>
    <row r="158" spans="1:13" ht="30.75" customHeight="1">
      <c r="A158" s="4"/>
      <c r="B158" s="23" t="s">
        <v>131</v>
      </c>
      <c r="C158" s="4" t="s">
        <v>134</v>
      </c>
      <c r="D158" s="203"/>
      <c r="E158" s="35">
        <v>45.1</v>
      </c>
      <c r="F158" s="4"/>
      <c r="G158" s="4">
        <f>E158+F158</f>
        <v>45.1</v>
      </c>
      <c r="H158" s="46">
        <v>41.25</v>
      </c>
      <c r="I158" s="46"/>
      <c r="J158" s="46">
        <v>41.25</v>
      </c>
      <c r="K158" s="46">
        <v>56.4</v>
      </c>
      <c r="L158" s="46"/>
      <c r="M158" s="46">
        <v>56.4</v>
      </c>
    </row>
    <row r="159" spans="1:13" ht="15" customHeight="1">
      <c r="A159" s="4" t="s">
        <v>116</v>
      </c>
      <c r="B159" s="24" t="s">
        <v>21</v>
      </c>
      <c r="C159" s="4" t="s">
        <v>6</v>
      </c>
      <c r="D159" s="4" t="s">
        <v>6</v>
      </c>
      <c r="E159" s="4" t="s">
        <v>6</v>
      </c>
      <c r="F159" s="4"/>
      <c r="G159" s="4"/>
      <c r="H159" s="4" t="s">
        <v>6</v>
      </c>
      <c r="I159" s="4" t="s">
        <v>6</v>
      </c>
      <c r="J159" s="4" t="s">
        <v>6</v>
      </c>
      <c r="K159" s="4" t="s">
        <v>6</v>
      </c>
      <c r="L159" s="4" t="s">
        <v>6</v>
      </c>
      <c r="M159" s="4" t="s">
        <v>6</v>
      </c>
    </row>
    <row r="160" spans="1:13" ht="43.5" customHeight="1">
      <c r="A160" s="4"/>
      <c r="B160" s="5" t="s">
        <v>137</v>
      </c>
      <c r="C160" s="4" t="s">
        <v>143</v>
      </c>
      <c r="D160" s="4" t="s">
        <v>138</v>
      </c>
      <c r="E160" s="27">
        <f>C79/E157</f>
        <v>140836.23586206895</v>
      </c>
      <c r="F160" s="56">
        <f>D127/E157</f>
        <v>27138.328103448275</v>
      </c>
      <c r="G160" s="27">
        <f>E160+F160</f>
        <v>167974.5639655172</v>
      </c>
      <c r="H160" s="27">
        <v>152736</v>
      </c>
      <c r="I160" s="4">
        <v>14336</v>
      </c>
      <c r="J160" s="27">
        <f>H160+I160</f>
        <v>167072</v>
      </c>
      <c r="K160" s="117">
        <f>N79/K157</f>
        <v>175910.76923076922</v>
      </c>
      <c r="L160" s="46">
        <f>L127/K157</f>
        <v>23000</v>
      </c>
      <c r="M160" s="117">
        <f>K160+L160</f>
        <v>198910.76923076922</v>
      </c>
    </row>
    <row r="161" spans="1:13" ht="48" customHeight="1">
      <c r="A161" s="4"/>
      <c r="B161" s="5" t="s">
        <v>139</v>
      </c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</row>
    <row r="162" spans="1:13" ht="24" customHeight="1">
      <c r="A162" s="4"/>
      <c r="B162" s="5" t="s">
        <v>141</v>
      </c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</row>
    <row r="163" spans="1:13" ht="15" customHeight="1">
      <c r="A163" s="4"/>
      <c r="B163" s="5" t="s">
        <v>140</v>
      </c>
      <c r="C163" s="4" t="s">
        <v>133</v>
      </c>
      <c r="D163" s="201" t="s">
        <v>144</v>
      </c>
      <c r="E163" s="4">
        <v>89</v>
      </c>
      <c r="F163" s="4"/>
      <c r="G163" s="4">
        <v>89</v>
      </c>
      <c r="H163" s="46">
        <v>75</v>
      </c>
      <c r="I163" s="100"/>
      <c r="J163" s="46">
        <v>75</v>
      </c>
      <c r="K163" s="117">
        <f>K157/K149</f>
        <v>86.66666666666667</v>
      </c>
      <c r="L163" s="112"/>
      <c r="M163" s="117">
        <f>M157/M149</f>
        <v>86.66666666666667</v>
      </c>
    </row>
    <row r="164" spans="1:13" ht="15" customHeight="1">
      <c r="A164" s="4"/>
      <c r="B164" s="5" t="s">
        <v>121</v>
      </c>
      <c r="C164" s="4" t="s">
        <v>133</v>
      </c>
      <c r="D164" s="202"/>
      <c r="E164" s="4">
        <v>9</v>
      </c>
      <c r="F164" s="4"/>
      <c r="G164" s="4">
        <v>9</v>
      </c>
      <c r="H164" s="46">
        <v>9</v>
      </c>
      <c r="I164" s="100"/>
      <c r="J164" s="46">
        <v>9</v>
      </c>
      <c r="K164" s="117">
        <f>K157/K150</f>
        <v>10.833333333333334</v>
      </c>
      <c r="L164" s="112"/>
      <c r="M164" s="117">
        <f>M157/M150</f>
        <v>10.4</v>
      </c>
    </row>
    <row r="165" spans="1:13" ht="15" customHeight="1">
      <c r="A165" s="4"/>
      <c r="B165" s="5" t="s">
        <v>122</v>
      </c>
      <c r="C165" s="4" t="s">
        <v>133</v>
      </c>
      <c r="D165" s="202"/>
      <c r="E165" s="4">
        <v>7</v>
      </c>
      <c r="F165" s="4"/>
      <c r="G165" s="4">
        <v>7</v>
      </c>
      <c r="H165" s="46">
        <v>7</v>
      </c>
      <c r="I165" s="100"/>
      <c r="J165" s="46">
        <v>7</v>
      </c>
      <c r="K165" s="117">
        <f>K157/K151</f>
        <v>7.647058823529412</v>
      </c>
      <c r="L165" s="112"/>
      <c r="M165" s="117">
        <f>M157/M151</f>
        <v>8.387096774193548</v>
      </c>
    </row>
    <row r="166" spans="1:13" ht="15" customHeight="1">
      <c r="A166" s="4"/>
      <c r="B166" s="5" t="s">
        <v>123</v>
      </c>
      <c r="C166" s="4" t="s">
        <v>133</v>
      </c>
      <c r="D166" s="202"/>
      <c r="E166" s="4">
        <v>3</v>
      </c>
      <c r="F166" s="4"/>
      <c r="G166" s="4">
        <v>3</v>
      </c>
      <c r="H166" s="46">
        <v>3</v>
      </c>
      <c r="I166" s="100"/>
      <c r="J166" s="46">
        <v>3</v>
      </c>
      <c r="K166" s="117">
        <f>K157/K152</f>
        <v>3.1325301204819276</v>
      </c>
      <c r="L166" s="112"/>
      <c r="M166" s="117">
        <f>M157/M152</f>
        <v>3.1325301204819276</v>
      </c>
    </row>
    <row r="167" spans="1:13" ht="15" customHeight="1">
      <c r="A167" s="4"/>
      <c r="B167" s="5" t="s">
        <v>124</v>
      </c>
      <c r="C167" s="4" t="s">
        <v>133</v>
      </c>
      <c r="D167" s="202"/>
      <c r="E167" s="4">
        <v>7</v>
      </c>
      <c r="F167" s="4"/>
      <c r="G167" s="4">
        <v>7</v>
      </c>
      <c r="H167" s="46">
        <v>7</v>
      </c>
      <c r="I167" s="100"/>
      <c r="J167" s="46">
        <v>7</v>
      </c>
      <c r="K167" s="117">
        <f>K157/K153</f>
        <v>7.536231884057971</v>
      </c>
      <c r="L167" s="112"/>
      <c r="M167" s="117">
        <f>M157/M153</f>
        <v>12.093023255813954</v>
      </c>
    </row>
    <row r="168" spans="1:13" ht="15">
      <c r="A168" s="4" t="s">
        <v>6</v>
      </c>
      <c r="B168" s="23" t="s">
        <v>142</v>
      </c>
      <c r="C168" s="4" t="s">
        <v>133</v>
      </c>
      <c r="D168" s="203"/>
      <c r="E168" s="4">
        <v>5</v>
      </c>
      <c r="F168" s="4" t="s">
        <v>6</v>
      </c>
      <c r="G168" s="4">
        <v>5</v>
      </c>
      <c r="H168" s="46">
        <v>5</v>
      </c>
      <c r="I168" s="100" t="s">
        <v>6</v>
      </c>
      <c r="J168" s="46">
        <v>5</v>
      </c>
      <c r="K168" s="117">
        <f>K157/K154</f>
        <v>5.360824742268041</v>
      </c>
      <c r="L168" s="112" t="s">
        <v>6</v>
      </c>
      <c r="M168" s="117">
        <f>M157/M154</f>
        <v>4.094488188976378</v>
      </c>
    </row>
    <row r="169" spans="1:13" ht="15">
      <c r="A169" s="4" t="s">
        <v>136</v>
      </c>
      <c r="B169" s="24" t="s">
        <v>22</v>
      </c>
      <c r="C169" s="4" t="s">
        <v>6</v>
      </c>
      <c r="D169" s="4" t="s">
        <v>6</v>
      </c>
      <c r="E169" s="4" t="s">
        <v>6</v>
      </c>
      <c r="F169" s="4" t="s">
        <v>6</v>
      </c>
      <c r="G169" s="4" t="s">
        <v>6</v>
      </c>
      <c r="H169" s="46" t="s">
        <v>6</v>
      </c>
      <c r="I169" s="100" t="s">
        <v>6</v>
      </c>
      <c r="J169" s="100" t="s">
        <v>6</v>
      </c>
      <c r="K169" s="105"/>
      <c r="L169" s="100" t="s">
        <v>6</v>
      </c>
      <c r="M169" s="105"/>
    </row>
    <row r="170" spans="1:13" ht="45">
      <c r="A170" s="4"/>
      <c r="B170" s="5" t="s">
        <v>145</v>
      </c>
      <c r="C170" s="4" t="s">
        <v>147</v>
      </c>
      <c r="D170" s="4" t="s">
        <v>144</v>
      </c>
      <c r="E170" s="4">
        <v>100</v>
      </c>
      <c r="F170" s="4"/>
      <c r="G170" s="4">
        <v>100</v>
      </c>
      <c r="H170" s="46">
        <v>100</v>
      </c>
      <c r="I170" s="100"/>
      <c r="J170" s="46">
        <v>100</v>
      </c>
      <c r="K170" s="46">
        <v>100</v>
      </c>
      <c r="L170" s="46"/>
      <c r="M170" s="46">
        <v>100</v>
      </c>
    </row>
    <row r="171" spans="1:13" ht="135">
      <c r="A171" s="4" t="s">
        <v>6</v>
      </c>
      <c r="B171" s="23" t="s">
        <v>146</v>
      </c>
      <c r="C171" s="4" t="s">
        <v>148</v>
      </c>
      <c r="D171" s="4" t="s">
        <v>149</v>
      </c>
      <c r="E171" s="4">
        <v>9.4</v>
      </c>
      <c r="F171" s="4"/>
      <c r="G171" s="4">
        <v>9.4</v>
      </c>
      <c r="H171" s="4">
        <v>7.38</v>
      </c>
      <c r="I171" s="4"/>
      <c r="J171" s="4">
        <v>7.38</v>
      </c>
      <c r="K171" s="4">
        <v>7.38</v>
      </c>
      <c r="L171" s="4"/>
      <c r="M171" s="4">
        <v>7.38</v>
      </c>
    </row>
    <row r="173" spans="1:10" ht="15" customHeight="1">
      <c r="A173" s="206" t="s">
        <v>355</v>
      </c>
      <c r="B173" s="206"/>
      <c r="C173" s="206"/>
      <c r="D173" s="206"/>
      <c r="E173" s="206"/>
      <c r="F173" s="206"/>
      <c r="G173" s="206"/>
      <c r="H173" s="206"/>
      <c r="I173" s="206"/>
      <c r="J173" s="206"/>
    </row>
    <row r="174" ht="15">
      <c r="J174" s="3" t="s">
        <v>0</v>
      </c>
    </row>
    <row r="175" spans="1:10" ht="15">
      <c r="A175" s="191" t="s">
        <v>14</v>
      </c>
      <c r="B175" s="191" t="s">
        <v>16</v>
      </c>
      <c r="C175" s="191" t="s">
        <v>17</v>
      </c>
      <c r="D175" s="191" t="s">
        <v>18</v>
      </c>
      <c r="E175" s="191" t="s">
        <v>89</v>
      </c>
      <c r="F175" s="191"/>
      <c r="G175" s="191"/>
      <c r="H175" s="191" t="s">
        <v>348</v>
      </c>
      <c r="I175" s="191"/>
      <c r="J175" s="191"/>
    </row>
    <row r="176" spans="1:10" ht="41.25" customHeight="1">
      <c r="A176" s="191"/>
      <c r="B176" s="191"/>
      <c r="C176" s="191"/>
      <c r="D176" s="191"/>
      <c r="E176" s="4" t="s">
        <v>3</v>
      </c>
      <c r="F176" s="4" t="s">
        <v>4</v>
      </c>
      <c r="G176" s="4" t="s">
        <v>53</v>
      </c>
      <c r="H176" s="4" t="s">
        <v>3</v>
      </c>
      <c r="I176" s="4" t="s">
        <v>4</v>
      </c>
      <c r="J176" s="4" t="s">
        <v>54</v>
      </c>
    </row>
    <row r="177" spans="1:10" ht="15">
      <c r="A177" s="4">
        <v>1</v>
      </c>
      <c r="B177" s="4">
        <v>2</v>
      </c>
      <c r="C177" s="4">
        <v>3</v>
      </c>
      <c r="D177" s="4">
        <v>4</v>
      </c>
      <c r="E177" s="4">
        <v>5</v>
      </c>
      <c r="F177" s="4">
        <v>6</v>
      </c>
      <c r="G177" s="4">
        <v>7</v>
      </c>
      <c r="H177" s="4">
        <v>8</v>
      </c>
      <c r="I177" s="4">
        <v>9</v>
      </c>
      <c r="J177" s="4">
        <v>10</v>
      </c>
    </row>
    <row r="178" spans="1:10" ht="15">
      <c r="A178" s="4" t="s">
        <v>114</v>
      </c>
      <c r="B178" s="24" t="s">
        <v>19</v>
      </c>
      <c r="C178" s="4" t="s">
        <v>6</v>
      </c>
      <c r="D178" s="4" t="s">
        <v>6</v>
      </c>
      <c r="E178" s="5" t="s">
        <v>6</v>
      </c>
      <c r="F178" s="5" t="s">
        <v>6</v>
      </c>
      <c r="G178" s="5" t="s">
        <v>6</v>
      </c>
      <c r="H178" s="5" t="s">
        <v>6</v>
      </c>
      <c r="I178" s="5" t="s">
        <v>6</v>
      </c>
      <c r="J178" s="5" t="s">
        <v>6</v>
      </c>
    </row>
    <row r="179" spans="1:10" ht="45">
      <c r="A179" s="4"/>
      <c r="B179" s="5" t="s">
        <v>117</v>
      </c>
      <c r="C179" s="4" t="s">
        <v>126</v>
      </c>
      <c r="D179" s="4" t="s">
        <v>127</v>
      </c>
      <c r="E179" s="4">
        <v>1</v>
      </c>
      <c r="F179" s="5"/>
      <c r="G179" s="4">
        <v>1</v>
      </c>
      <c r="H179" s="4">
        <v>1</v>
      </c>
      <c r="I179" s="5"/>
      <c r="J179" s="4">
        <v>1</v>
      </c>
    </row>
    <row r="180" spans="1:10" ht="15" customHeight="1">
      <c r="A180" s="4"/>
      <c r="B180" s="5" t="s">
        <v>118</v>
      </c>
      <c r="C180" s="4" t="s">
        <v>126</v>
      </c>
      <c r="D180" s="201" t="s">
        <v>128</v>
      </c>
      <c r="E180" s="4">
        <v>113.5</v>
      </c>
      <c r="F180" s="5"/>
      <c r="G180" s="4">
        <v>113.5</v>
      </c>
      <c r="H180" s="4">
        <v>113.5</v>
      </c>
      <c r="I180" s="5"/>
      <c r="J180" s="4">
        <v>113.5</v>
      </c>
    </row>
    <row r="181" spans="1:10" ht="15">
      <c r="A181" s="4"/>
      <c r="B181" s="5" t="s">
        <v>119</v>
      </c>
      <c r="C181" s="4"/>
      <c r="D181" s="202"/>
      <c r="E181" s="4"/>
      <c r="F181" s="5"/>
      <c r="G181" s="4"/>
      <c r="H181" s="4"/>
      <c r="I181" s="5"/>
      <c r="J181" s="4"/>
    </row>
    <row r="182" spans="1:10" ht="15">
      <c r="A182" s="4"/>
      <c r="B182" s="5" t="s">
        <v>120</v>
      </c>
      <c r="C182" s="4" t="s">
        <v>126</v>
      </c>
      <c r="D182" s="202"/>
      <c r="E182" s="46">
        <v>1.5</v>
      </c>
      <c r="F182" s="5"/>
      <c r="G182" s="46">
        <v>1.5</v>
      </c>
      <c r="H182" s="46">
        <v>1.5</v>
      </c>
      <c r="I182" s="5"/>
      <c r="J182" s="46">
        <v>1.5</v>
      </c>
    </row>
    <row r="183" spans="1:10" ht="15">
      <c r="A183" s="4"/>
      <c r="B183" s="5" t="s">
        <v>121</v>
      </c>
      <c r="C183" s="4" t="s">
        <v>126</v>
      </c>
      <c r="D183" s="202"/>
      <c r="E183" s="46">
        <v>12</v>
      </c>
      <c r="F183" s="5"/>
      <c r="G183" s="46">
        <v>12</v>
      </c>
      <c r="H183" s="46">
        <v>12</v>
      </c>
      <c r="I183" s="5"/>
      <c r="J183" s="46">
        <v>12</v>
      </c>
    </row>
    <row r="184" spans="1:10" ht="15">
      <c r="A184" s="4"/>
      <c r="B184" s="5" t="s">
        <v>122</v>
      </c>
      <c r="C184" s="4" t="s">
        <v>126</v>
      </c>
      <c r="D184" s="202"/>
      <c r="E184" s="46">
        <v>17</v>
      </c>
      <c r="F184" s="5"/>
      <c r="G184" s="46">
        <v>17</v>
      </c>
      <c r="H184" s="46">
        <v>17</v>
      </c>
      <c r="I184" s="5"/>
      <c r="J184" s="46">
        <v>17</v>
      </c>
    </row>
    <row r="185" spans="1:10" ht="15">
      <c r="A185" s="4"/>
      <c r="B185" s="5" t="s">
        <v>123</v>
      </c>
      <c r="C185" s="4" t="s">
        <v>126</v>
      </c>
      <c r="D185" s="202"/>
      <c r="E185" s="46">
        <v>41.5</v>
      </c>
      <c r="F185" s="5"/>
      <c r="G185" s="46">
        <v>41.5</v>
      </c>
      <c r="H185" s="46">
        <v>41.5</v>
      </c>
      <c r="I185" s="5"/>
      <c r="J185" s="46">
        <v>41.5</v>
      </c>
    </row>
    <row r="186" spans="1:10" ht="15">
      <c r="A186" s="4"/>
      <c r="B186" s="5" t="s">
        <v>124</v>
      </c>
      <c r="C186" s="4" t="s">
        <v>126</v>
      </c>
      <c r="D186" s="202"/>
      <c r="E186" s="46">
        <v>17.25</v>
      </c>
      <c r="F186" s="5" t="s">
        <v>6</v>
      </c>
      <c r="G186" s="46">
        <v>17.25</v>
      </c>
      <c r="H186" s="46">
        <v>17.25</v>
      </c>
      <c r="I186" s="5" t="s">
        <v>6</v>
      </c>
      <c r="J186" s="46">
        <v>17.25</v>
      </c>
    </row>
    <row r="187" spans="1:10" ht="15">
      <c r="A187" s="4" t="s">
        <v>6</v>
      </c>
      <c r="B187" s="23" t="s">
        <v>125</v>
      </c>
      <c r="C187" s="4" t="s">
        <v>126</v>
      </c>
      <c r="D187" s="203"/>
      <c r="E187" s="46">
        <v>24.25</v>
      </c>
      <c r="F187" s="5" t="s">
        <v>6</v>
      </c>
      <c r="G187" s="46">
        <v>24.25</v>
      </c>
      <c r="H187" s="46">
        <v>24.25</v>
      </c>
      <c r="I187" s="5" t="s">
        <v>6</v>
      </c>
      <c r="J187" s="46">
        <v>24.25</v>
      </c>
    </row>
    <row r="188" spans="1:10" ht="15">
      <c r="A188" s="4" t="s">
        <v>115</v>
      </c>
      <c r="B188" s="24" t="s">
        <v>20</v>
      </c>
      <c r="C188" s="4" t="s">
        <v>6</v>
      </c>
      <c r="D188" s="4" t="s">
        <v>6</v>
      </c>
      <c r="E188" s="4" t="s">
        <v>6</v>
      </c>
      <c r="F188" s="5" t="s">
        <v>6</v>
      </c>
      <c r="G188" s="4" t="s">
        <v>6</v>
      </c>
      <c r="H188" s="4" t="s">
        <v>6</v>
      </c>
      <c r="I188" s="5" t="s">
        <v>6</v>
      </c>
      <c r="J188" s="4" t="s">
        <v>6</v>
      </c>
    </row>
    <row r="189" spans="1:10" ht="15" customHeight="1">
      <c r="A189" s="4"/>
      <c r="B189" s="5" t="s">
        <v>129</v>
      </c>
      <c r="C189" s="4" t="s">
        <v>132</v>
      </c>
      <c r="D189" s="201" t="s">
        <v>135</v>
      </c>
      <c r="E189" s="4">
        <v>130</v>
      </c>
      <c r="F189" s="5" t="s">
        <v>6</v>
      </c>
      <c r="G189" s="4">
        <v>130</v>
      </c>
      <c r="H189" s="4">
        <v>130</v>
      </c>
      <c r="I189" s="5" t="s">
        <v>6</v>
      </c>
      <c r="J189" s="4">
        <v>130</v>
      </c>
    </row>
    <row r="190" spans="1:10" ht="15">
      <c r="A190" s="4" t="s">
        <v>6</v>
      </c>
      <c r="B190" s="23" t="s">
        <v>130</v>
      </c>
      <c r="C190" s="4" t="s">
        <v>133</v>
      </c>
      <c r="D190" s="202"/>
      <c r="E190" s="4">
        <v>130</v>
      </c>
      <c r="F190" s="5" t="s">
        <v>6</v>
      </c>
      <c r="G190" s="4">
        <v>130</v>
      </c>
      <c r="H190" s="4">
        <v>130</v>
      </c>
      <c r="I190" s="5" t="s">
        <v>6</v>
      </c>
      <c r="J190" s="4">
        <v>130</v>
      </c>
    </row>
    <row r="191" spans="1:10" ht="30">
      <c r="A191" s="4"/>
      <c r="B191" s="23" t="s">
        <v>131</v>
      </c>
      <c r="C191" s="4" t="s">
        <v>134</v>
      </c>
      <c r="D191" s="203"/>
      <c r="E191" s="56">
        <v>56.4</v>
      </c>
      <c r="F191" s="5" t="s">
        <v>6</v>
      </c>
      <c r="G191" s="4">
        <v>56.4</v>
      </c>
      <c r="H191" s="4">
        <v>56.4</v>
      </c>
      <c r="I191" s="5" t="s">
        <v>6</v>
      </c>
      <c r="J191" s="4">
        <v>56.4</v>
      </c>
    </row>
    <row r="192" spans="1:10" ht="15">
      <c r="A192" s="4" t="s">
        <v>116</v>
      </c>
      <c r="B192" s="24" t="s">
        <v>21</v>
      </c>
      <c r="C192" s="4" t="s">
        <v>6</v>
      </c>
      <c r="D192" s="4" t="s">
        <v>6</v>
      </c>
      <c r="E192" s="5" t="s">
        <v>6</v>
      </c>
      <c r="F192" s="5" t="s">
        <v>6</v>
      </c>
      <c r="G192" s="5" t="s">
        <v>6</v>
      </c>
      <c r="H192" s="5" t="s">
        <v>6</v>
      </c>
      <c r="I192" s="5" t="s">
        <v>6</v>
      </c>
      <c r="J192" s="5" t="s">
        <v>6</v>
      </c>
    </row>
    <row r="193" spans="1:10" ht="30">
      <c r="A193" s="4"/>
      <c r="B193" s="5" t="s">
        <v>137</v>
      </c>
      <c r="C193" s="4" t="s">
        <v>143</v>
      </c>
      <c r="D193" s="4" t="s">
        <v>138</v>
      </c>
      <c r="E193" s="119">
        <f>F108/E190</f>
        <v>176817.14615384614</v>
      </c>
      <c r="F193" s="120">
        <f>D137/E190</f>
        <v>12960</v>
      </c>
      <c r="G193" s="119">
        <f>E193+F193</f>
        <v>189777.14615384614</v>
      </c>
      <c r="H193" s="117">
        <f>J108/H190</f>
        <v>188422.5</v>
      </c>
      <c r="I193" s="165">
        <f>H137/H190</f>
        <v>13620.961538461539</v>
      </c>
      <c r="J193" s="117">
        <f>H193+I193</f>
        <v>202043.46153846153</v>
      </c>
    </row>
    <row r="194" spans="1:10" ht="45">
      <c r="A194" s="4"/>
      <c r="B194" s="5" t="s">
        <v>139</v>
      </c>
      <c r="C194" s="4"/>
      <c r="D194" s="4"/>
      <c r="E194" s="120"/>
      <c r="F194" s="120"/>
      <c r="G194" s="120"/>
      <c r="H194" s="5"/>
      <c r="I194" s="5"/>
      <c r="J194" s="5"/>
    </row>
    <row r="195" spans="1:10" ht="15" customHeight="1">
      <c r="A195" s="4"/>
      <c r="B195" s="5" t="s">
        <v>141</v>
      </c>
      <c r="C195" s="4"/>
      <c r="D195" s="4"/>
      <c r="E195" s="120"/>
      <c r="F195" s="120"/>
      <c r="G195" s="120"/>
      <c r="H195" s="5"/>
      <c r="I195" s="5"/>
      <c r="J195" s="5"/>
    </row>
    <row r="196" spans="1:10" ht="15" customHeight="1">
      <c r="A196" s="4"/>
      <c r="B196" s="5" t="s">
        <v>140</v>
      </c>
      <c r="C196" s="4" t="s">
        <v>133</v>
      </c>
      <c r="D196" s="201" t="s">
        <v>144</v>
      </c>
      <c r="E196" s="117">
        <f>E190/E182</f>
        <v>86.66666666666667</v>
      </c>
      <c r="F196" s="120"/>
      <c r="G196" s="117">
        <f>G190/G182</f>
        <v>86.66666666666667</v>
      </c>
      <c r="H196" s="117">
        <f>H190/H182</f>
        <v>86.66666666666667</v>
      </c>
      <c r="I196" s="113"/>
      <c r="J196" s="117">
        <f>J190/J182</f>
        <v>86.66666666666667</v>
      </c>
    </row>
    <row r="197" spans="1:10" ht="15">
      <c r="A197" s="4"/>
      <c r="B197" s="5" t="s">
        <v>121</v>
      </c>
      <c r="C197" s="4" t="s">
        <v>133</v>
      </c>
      <c r="D197" s="202"/>
      <c r="E197" s="117">
        <f>E190/E183</f>
        <v>10.833333333333334</v>
      </c>
      <c r="F197" s="120"/>
      <c r="G197" s="117">
        <f>G190/G183</f>
        <v>10.833333333333334</v>
      </c>
      <c r="H197" s="117">
        <f>H190/H183</f>
        <v>10.833333333333334</v>
      </c>
      <c r="I197" s="113"/>
      <c r="J197" s="117">
        <f>J190/J183</f>
        <v>10.833333333333334</v>
      </c>
    </row>
    <row r="198" spans="1:10" ht="15">
      <c r="A198" s="4"/>
      <c r="B198" s="5" t="s">
        <v>122</v>
      </c>
      <c r="C198" s="4" t="s">
        <v>133</v>
      </c>
      <c r="D198" s="202"/>
      <c r="E198" s="117">
        <f>E190/E184</f>
        <v>7.647058823529412</v>
      </c>
      <c r="F198" s="120"/>
      <c r="G198" s="117">
        <f>G190/G184</f>
        <v>7.647058823529412</v>
      </c>
      <c r="H198" s="117">
        <f>H190/H184</f>
        <v>7.647058823529412</v>
      </c>
      <c r="I198" s="113"/>
      <c r="J198" s="117">
        <f>J190/J184</f>
        <v>7.647058823529412</v>
      </c>
    </row>
    <row r="199" spans="1:10" ht="15">
      <c r="A199" s="4"/>
      <c r="B199" s="5" t="s">
        <v>123</v>
      </c>
      <c r="C199" s="4" t="s">
        <v>133</v>
      </c>
      <c r="D199" s="202"/>
      <c r="E199" s="117">
        <f>E190/E185</f>
        <v>3.1325301204819276</v>
      </c>
      <c r="F199" s="120"/>
      <c r="G199" s="117">
        <f>G190/G185</f>
        <v>3.1325301204819276</v>
      </c>
      <c r="H199" s="117">
        <f>H190/H185</f>
        <v>3.1325301204819276</v>
      </c>
      <c r="I199" s="113"/>
      <c r="J199" s="117">
        <f>J190/J185</f>
        <v>3.1325301204819276</v>
      </c>
    </row>
    <row r="200" spans="1:10" ht="15">
      <c r="A200" s="4"/>
      <c r="B200" s="5" t="s">
        <v>124</v>
      </c>
      <c r="C200" s="4" t="s">
        <v>133</v>
      </c>
      <c r="D200" s="202"/>
      <c r="E200" s="117">
        <f>E190/E186</f>
        <v>7.536231884057971</v>
      </c>
      <c r="F200" s="120"/>
      <c r="G200" s="117">
        <f>G190/G186</f>
        <v>7.536231884057971</v>
      </c>
      <c r="H200" s="117">
        <f>H190/H186</f>
        <v>7.536231884057971</v>
      </c>
      <c r="I200" s="113"/>
      <c r="J200" s="117">
        <f>J190/J186</f>
        <v>7.536231884057971</v>
      </c>
    </row>
    <row r="201" spans="1:10" ht="15">
      <c r="A201" s="4" t="s">
        <v>6</v>
      </c>
      <c r="B201" s="23" t="s">
        <v>142</v>
      </c>
      <c r="C201" s="4" t="s">
        <v>133</v>
      </c>
      <c r="D201" s="203"/>
      <c r="E201" s="117">
        <f>E190/E187</f>
        <v>5.360824742268041</v>
      </c>
      <c r="F201" s="120" t="s">
        <v>6</v>
      </c>
      <c r="G201" s="117">
        <f>G190/G187</f>
        <v>5.360824742268041</v>
      </c>
      <c r="H201" s="117">
        <f>H190/H187</f>
        <v>5.360824742268041</v>
      </c>
      <c r="I201" s="113" t="s">
        <v>6</v>
      </c>
      <c r="J201" s="117">
        <f>J190/J187</f>
        <v>5.360824742268041</v>
      </c>
    </row>
    <row r="202" spans="1:10" ht="15">
      <c r="A202" s="4" t="s">
        <v>136</v>
      </c>
      <c r="B202" s="24" t="s">
        <v>22</v>
      </c>
      <c r="C202" s="4" t="s">
        <v>6</v>
      </c>
      <c r="D202" s="4" t="s">
        <v>6</v>
      </c>
      <c r="E202" s="27"/>
      <c r="F202" s="5" t="s">
        <v>6</v>
      </c>
      <c r="G202" s="27"/>
      <c r="H202" s="5" t="s">
        <v>6</v>
      </c>
      <c r="I202" s="5" t="s">
        <v>6</v>
      </c>
      <c r="J202" s="5" t="s">
        <v>6</v>
      </c>
    </row>
    <row r="203" spans="1:10" ht="45">
      <c r="A203" s="4"/>
      <c r="B203" s="5" t="s">
        <v>145</v>
      </c>
      <c r="C203" s="4" t="s">
        <v>147</v>
      </c>
      <c r="D203" s="4" t="s">
        <v>144</v>
      </c>
      <c r="E203" s="4">
        <v>100</v>
      </c>
      <c r="F203" s="5" t="s">
        <v>6</v>
      </c>
      <c r="G203" s="4">
        <v>100</v>
      </c>
      <c r="H203" s="4">
        <v>100</v>
      </c>
      <c r="I203" s="5" t="s">
        <v>6</v>
      </c>
      <c r="J203" s="4">
        <v>100</v>
      </c>
    </row>
    <row r="204" spans="1:10" ht="87.75" customHeight="1">
      <c r="A204" s="4" t="s">
        <v>6</v>
      </c>
      <c r="B204" s="23" t="s">
        <v>146</v>
      </c>
      <c r="C204" s="4" t="s">
        <v>148</v>
      </c>
      <c r="D204" s="4" t="s">
        <v>149</v>
      </c>
      <c r="E204" s="4">
        <v>6.4</v>
      </c>
      <c r="F204" s="5" t="s">
        <v>6</v>
      </c>
      <c r="G204" s="4">
        <v>6.4</v>
      </c>
      <c r="H204" s="4">
        <v>6.4</v>
      </c>
      <c r="I204" s="5" t="s">
        <v>6</v>
      </c>
      <c r="J204" s="4">
        <v>6.4</v>
      </c>
    </row>
    <row r="206" spans="1:11" ht="15" customHeight="1">
      <c r="A206" s="206" t="s">
        <v>23</v>
      </c>
      <c r="B206" s="206"/>
      <c r="C206" s="206"/>
      <c r="D206" s="206"/>
      <c r="E206" s="206"/>
      <c r="F206" s="206"/>
      <c r="G206" s="206"/>
      <c r="H206" s="206"/>
      <c r="I206" s="206"/>
      <c r="J206" s="206"/>
      <c r="K206" s="206"/>
    </row>
    <row r="207" ht="15">
      <c r="K207" s="3" t="s">
        <v>0</v>
      </c>
    </row>
    <row r="208" spans="1:11" ht="15" customHeight="1">
      <c r="A208" s="191" t="s">
        <v>2</v>
      </c>
      <c r="B208" s="191" t="s">
        <v>344</v>
      </c>
      <c r="C208" s="191"/>
      <c r="D208" s="196" t="s">
        <v>345</v>
      </c>
      <c r="E208" s="198"/>
      <c r="F208" s="191" t="s">
        <v>346</v>
      </c>
      <c r="G208" s="191"/>
      <c r="H208" s="191" t="s">
        <v>89</v>
      </c>
      <c r="I208" s="191"/>
      <c r="J208" s="191" t="s">
        <v>348</v>
      </c>
      <c r="K208" s="191"/>
    </row>
    <row r="209" spans="1:11" ht="30">
      <c r="A209" s="191"/>
      <c r="B209" s="4" t="s">
        <v>3</v>
      </c>
      <c r="C209" s="4" t="s">
        <v>4</v>
      </c>
      <c r="D209" s="4" t="s">
        <v>3</v>
      </c>
      <c r="E209" s="4" t="s">
        <v>4</v>
      </c>
      <c r="F209" s="4" t="s">
        <v>3</v>
      </c>
      <c r="G209" s="4" t="s">
        <v>4</v>
      </c>
      <c r="H209" s="4" t="s">
        <v>3</v>
      </c>
      <c r="I209" s="4" t="s">
        <v>4</v>
      </c>
      <c r="J209" s="4" t="s">
        <v>3</v>
      </c>
      <c r="K209" s="4" t="s">
        <v>4</v>
      </c>
    </row>
    <row r="210" spans="1:11" ht="15">
      <c r="A210" s="4">
        <v>1</v>
      </c>
      <c r="B210" s="4">
        <v>2</v>
      </c>
      <c r="C210" s="4">
        <v>3</v>
      </c>
      <c r="D210" s="4">
        <v>4</v>
      </c>
      <c r="E210" s="4">
        <v>5</v>
      </c>
      <c r="F210" s="4">
        <v>6</v>
      </c>
      <c r="G210" s="4">
        <v>7</v>
      </c>
      <c r="H210" s="4">
        <v>8</v>
      </c>
      <c r="I210" s="4">
        <v>9</v>
      </c>
      <c r="J210" s="4">
        <v>10</v>
      </c>
      <c r="K210" s="4">
        <v>11</v>
      </c>
    </row>
    <row r="211" spans="1:11" ht="25.5">
      <c r="A211" s="59" t="s">
        <v>150</v>
      </c>
      <c r="B211" s="62">
        <v>7457637</v>
      </c>
      <c r="C211" s="39" t="s">
        <v>6</v>
      </c>
      <c r="D211" s="39">
        <v>7716287</v>
      </c>
      <c r="E211" s="39" t="s">
        <v>6</v>
      </c>
      <c r="F211" s="39">
        <v>8635900</v>
      </c>
      <c r="G211" s="39" t="s">
        <v>6</v>
      </c>
      <c r="H211" s="58">
        <v>9283600</v>
      </c>
      <c r="I211" s="58" t="s">
        <v>6</v>
      </c>
      <c r="J211" s="58">
        <v>9952010</v>
      </c>
      <c r="K211" s="39" t="s">
        <v>6</v>
      </c>
    </row>
    <row r="212" spans="1:11" ht="38.25">
      <c r="A212" s="60" t="s">
        <v>151</v>
      </c>
      <c r="B212" s="63">
        <v>350900</v>
      </c>
      <c r="C212" s="39" t="s">
        <v>6</v>
      </c>
      <c r="D212" s="39">
        <v>937440</v>
      </c>
      <c r="E212" s="39" t="s">
        <v>6</v>
      </c>
      <c r="F212" s="39">
        <v>830540</v>
      </c>
      <c r="G212" s="39" t="s">
        <v>6</v>
      </c>
      <c r="H212" s="58">
        <v>892830</v>
      </c>
      <c r="I212" s="58" t="s">
        <v>6</v>
      </c>
      <c r="J212" s="58">
        <v>957120</v>
      </c>
      <c r="K212" s="39" t="s">
        <v>6</v>
      </c>
    </row>
    <row r="213" spans="1:11" ht="15">
      <c r="A213" s="60" t="s">
        <v>153</v>
      </c>
      <c r="B213" s="63">
        <v>351100</v>
      </c>
      <c r="C213" s="39"/>
      <c r="D213" s="39">
        <v>396743</v>
      </c>
      <c r="E213" s="39"/>
      <c r="F213" s="39">
        <v>1295260</v>
      </c>
      <c r="G213" s="39"/>
      <c r="H213" s="58">
        <v>1392405</v>
      </c>
      <c r="I213" s="58"/>
      <c r="J213" s="58">
        <v>1492650</v>
      </c>
      <c r="K213" s="39"/>
    </row>
    <row r="214" spans="1:11" ht="33.75" customHeight="1">
      <c r="A214" s="60" t="s">
        <v>152</v>
      </c>
      <c r="B214" s="63">
        <v>331500</v>
      </c>
      <c r="C214" s="39"/>
      <c r="D214" s="39">
        <v>404330</v>
      </c>
      <c r="E214" s="39"/>
      <c r="F214" s="39">
        <v>451500</v>
      </c>
      <c r="G214" s="39"/>
      <c r="H214" s="58">
        <v>485365</v>
      </c>
      <c r="I214" s="58"/>
      <c r="J214" s="58">
        <v>520310</v>
      </c>
      <c r="K214" s="39"/>
    </row>
    <row r="215" spans="1:11" ht="15">
      <c r="A215" s="60" t="s">
        <v>9</v>
      </c>
      <c r="B215" s="63">
        <f>SUM(B211:B214)</f>
        <v>8491137</v>
      </c>
      <c r="C215" s="63">
        <f aca="true" t="shared" si="11" ref="C215:K215">SUM(C211:C214)</f>
        <v>0</v>
      </c>
      <c r="D215" s="63">
        <f t="shared" si="11"/>
        <v>9454800</v>
      </c>
      <c r="E215" s="63">
        <f t="shared" si="11"/>
        <v>0</v>
      </c>
      <c r="F215" s="63">
        <f t="shared" si="11"/>
        <v>11213200</v>
      </c>
      <c r="G215" s="63">
        <f t="shared" si="11"/>
        <v>0</v>
      </c>
      <c r="H215" s="121">
        <f t="shared" si="11"/>
        <v>12054200</v>
      </c>
      <c r="I215" s="121">
        <f t="shared" si="11"/>
        <v>0</v>
      </c>
      <c r="J215" s="121">
        <f t="shared" si="11"/>
        <v>12922090</v>
      </c>
      <c r="K215" s="63">
        <f t="shared" si="11"/>
        <v>0</v>
      </c>
    </row>
    <row r="216" spans="1:11" ht="127.5">
      <c r="A216" s="60" t="s">
        <v>24</v>
      </c>
      <c r="B216" s="4" t="s">
        <v>8</v>
      </c>
      <c r="C216" s="4" t="s">
        <v>6</v>
      </c>
      <c r="D216" s="4" t="s">
        <v>8</v>
      </c>
      <c r="E216" s="4" t="s">
        <v>6</v>
      </c>
      <c r="F216" s="4" t="s">
        <v>6</v>
      </c>
      <c r="G216" s="4" t="s">
        <v>6</v>
      </c>
      <c r="H216" s="4" t="s">
        <v>6</v>
      </c>
      <c r="I216" s="4" t="s">
        <v>6</v>
      </c>
      <c r="J216" s="4" t="s">
        <v>8</v>
      </c>
      <c r="K216" s="4" t="s">
        <v>6</v>
      </c>
    </row>
    <row r="219" spans="1:14" ht="15" customHeight="1">
      <c r="A219" s="200" t="s">
        <v>25</v>
      </c>
      <c r="B219" s="200"/>
      <c r="C219" s="200"/>
      <c r="D219" s="200"/>
      <c r="E219" s="200"/>
      <c r="F219" s="200"/>
      <c r="G219" s="200"/>
      <c r="H219" s="200"/>
      <c r="I219" s="200"/>
      <c r="J219" s="200"/>
      <c r="K219" s="200"/>
      <c r="L219" s="200"/>
      <c r="M219" s="200"/>
      <c r="N219" s="200"/>
    </row>
    <row r="221" spans="1:14" ht="15" customHeight="1">
      <c r="A221" s="191" t="s">
        <v>52</v>
      </c>
      <c r="B221" s="191" t="s">
        <v>26</v>
      </c>
      <c r="C221" s="196" t="s">
        <v>344</v>
      </c>
      <c r="D221" s="197"/>
      <c r="E221" s="197"/>
      <c r="F221" s="198"/>
      <c r="G221" s="207" t="s">
        <v>366</v>
      </c>
      <c r="H221" s="207"/>
      <c r="I221" s="207"/>
      <c r="J221" s="207"/>
      <c r="K221" s="207" t="s">
        <v>94</v>
      </c>
      <c r="L221" s="207"/>
      <c r="M221" s="204" t="s">
        <v>367</v>
      </c>
      <c r="N221" s="205"/>
    </row>
    <row r="222" spans="1:14" ht="30.75" customHeight="1">
      <c r="A222" s="191"/>
      <c r="B222" s="191"/>
      <c r="C222" s="191" t="s">
        <v>3</v>
      </c>
      <c r="D222" s="191"/>
      <c r="E222" s="191" t="s">
        <v>4</v>
      </c>
      <c r="F222" s="191"/>
      <c r="G222" s="191" t="s">
        <v>3</v>
      </c>
      <c r="H222" s="191"/>
      <c r="I222" s="191" t="s">
        <v>4</v>
      </c>
      <c r="J222" s="191"/>
      <c r="K222" s="191" t="s">
        <v>3</v>
      </c>
      <c r="L222" s="191" t="s">
        <v>4</v>
      </c>
      <c r="M222" s="191" t="s">
        <v>3</v>
      </c>
      <c r="N222" s="191" t="s">
        <v>4</v>
      </c>
    </row>
    <row r="223" spans="1:14" ht="30">
      <c r="A223" s="191"/>
      <c r="B223" s="191"/>
      <c r="C223" s="4" t="s">
        <v>55</v>
      </c>
      <c r="D223" s="4" t="s">
        <v>56</v>
      </c>
      <c r="E223" s="4" t="s">
        <v>55</v>
      </c>
      <c r="F223" s="4" t="s">
        <v>56</v>
      </c>
      <c r="G223" s="4" t="s">
        <v>55</v>
      </c>
      <c r="H223" s="4" t="s">
        <v>56</v>
      </c>
      <c r="I223" s="4" t="s">
        <v>55</v>
      </c>
      <c r="J223" s="4" t="s">
        <v>56</v>
      </c>
      <c r="K223" s="191"/>
      <c r="L223" s="191"/>
      <c r="M223" s="191"/>
      <c r="N223" s="191"/>
    </row>
    <row r="224" spans="1:14" ht="15">
      <c r="A224" s="4">
        <v>1</v>
      </c>
      <c r="B224" s="4">
        <v>2</v>
      </c>
      <c r="C224" s="4">
        <v>3</v>
      </c>
      <c r="D224" s="4">
        <v>4</v>
      </c>
      <c r="E224" s="4">
        <v>5</v>
      </c>
      <c r="F224" s="4">
        <v>6</v>
      </c>
      <c r="G224" s="4">
        <v>7</v>
      </c>
      <c r="H224" s="4">
        <v>8</v>
      </c>
      <c r="I224" s="4">
        <v>9</v>
      </c>
      <c r="J224" s="4">
        <v>10</v>
      </c>
      <c r="K224" s="4">
        <v>11</v>
      </c>
      <c r="L224" s="4">
        <v>12</v>
      </c>
      <c r="M224" s="4">
        <v>13</v>
      </c>
      <c r="N224" s="4">
        <v>14</v>
      </c>
    </row>
    <row r="225" spans="1:14" ht="15">
      <c r="A225" s="4"/>
      <c r="B225" s="23" t="s">
        <v>140</v>
      </c>
      <c r="C225" s="4">
        <v>1.5</v>
      </c>
      <c r="D225" s="4">
        <v>1.25</v>
      </c>
      <c r="E225" s="4"/>
      <c r="F225" s="4"/>
      <c r="G225" s="61">
        <v>1.5</v>
      </c>
      <c r="H225" s="118">
        <v>0.75</v>
      </c>
      <c r="I225" s="4"/>
      <c r="J225" s="4"/>
      <c r="K225" s="46">
        <v>1.5</v>
      </c>
      <c r="L225" s="4"/>
      <c r="M225" s="46">
        <v>1.5</v>
      </c>
      <c r="N225" s="4"/>
    </row>
    <row r="226" spans="1:14" ht="15">
      <c r="A226" s="4"/>
      <c r="B226" s="23" t="s">
        <v>121</v>
      </c>
      <c r="C226" s="4">
        <v>12.5</v>
      </c>
      <c r="D226" s="4">
        <v>12</v>
      </c>
      <c r="E226" s="4"/>
      <c r="F226" s="4"/>
      <c r="G226" s="61">
        <v>12</v>
      </c>
      <c r="H226" s="118">
        <v>11.5</v>
      </c>
      <c r="I226" s="4"/>
      <c r="J226" s="4"/>
      <c r="K226" s="46">
        <v>12</v>
      </c>
      <c r="L226" s="4"/>
      <c r="M226" s="46">
        <v>12</v>
      </c>
      <c r="N226" s="4"/>
    </row>
    <row r="227" spans="1:14" ht="15">
      <c r="A227" s="4"/>
      <c r="B227" s="23" t="s">
        <v>122</v>
      </c>
      <c r="C227" s="4">
        <v>15.5</v>
      </c>
      <c r="D227" s="4">
        <v>16</v>
      </c>
      <c r="E227" s="4"/>
      <c r="F227" s="4"/>
      <c r="G227" s="61">
        <v>17</v>
      </c>
      <c r="H227" s="118">
        <v>17</v>
      </c>
      <c r="I227" s="4"/>
      <c r="J227" s="4"/>
      <c r="K227" s="46">
        <v>17</v>
      </c>
      <c r="L227" s="4"/>
      <c r="M227" s="46">
        <v>17</v>
      </c>
      <c r="N227" s="4"/>
    </row>
    <row r="228" spans="1:14" ht="15">
      <c r="A228" s="4"/>
      <c r="B228" s="23" t="s">
        <v>123</v>
      </c>
      <c r="C228" s="4">
        <v>41.5</v>
      </c>
      <c r="D228" s="4">
        <v>41.5</v>
      </c>
      <c r="E228" s="4"/>
      <c r="F228" s="4"/>
      <c r="G228" s="61">
        <v>41.5</v>
      </c>
      <c r="H228" s="118">
        <v>41.5</v>
      </c>
      <c r="I228" s="4"/>
      <c r="J228" s="4"/>
      <c r="K228" s="46">
        <v>41.5</v>
      </c>
      <c r="L228" s="4"/>
      <c r="M228" s="46">
        <v>41.5</v>
      </c>
      <c r="N228" s="4"/>
    </row>
    <row r="229" spans="1:14" ht="15">
      <c r="A229" s="4"/>
      <c r="B229" s="23" t="s">
        <v>124</v>
      </c>
      <c r="C229" s="4">
        <v>10.75</v>
      </c>
      <c r="D229" s="4">
        <v>16.5</v>
      </c>
      <c r="E229" s="4"/>
      <c r="F229" s="4"/>
      <c r="G229" s="61">
        <v>17.25</v>
      </c>
      <c r="H229" s="118">
        <v>16</v>
      </c>
      <c r="I229" s="4"/>
      <c r="J229" s="4"/>
      <c r="K229" s="46">
        <v>17.25</v>
      </c>
      <c r="L229" s="4"/>
      <c r="M229" s="46">
        <v>17.25</v>
      </c>
      <c r="N229" s="4"/>
    </row>
    <row r="230" spans="1:14" ht="15">
      <c r="A230" s="4" t="s">
        <v>6</v>
      </c>
      <c r="B230" s="5" t="s">
        <v>142</v>
      </c>
      <c r="C230" s="4">
        <v>31.75</v>
      </c>
      <c r="D230" s="4">
        <v>23.5</v>
      </c>
      <c r="E230" s="5" t="s">
        <v>6</v>
      </c>
      <c r="F230" s="5" t="s">
        <v>6</v>
      </c>
      <c r="G230" s="61">
        <v>24.25</v>
      </c>
      <c r="H230" s="118">
        <v>23.5</v>
      </c>
      <c r="I230" s="5" t="s">
        <v>6</v>
      </c>
      <c r="J230" s="5" t="s">
        <v>6</v>
      </c>
      <c r="K230" s="46">
        <v>24.25</v>
      </c>
      <c r="L230" s="5" t="s">
        <v>6</v>
      </c>
      <c r="M230" s="46">
        <v>24.25</v>
      </c>
      <c r="N230" s="5" t="s">
        <v>6</v>
      </c>
    </row>
    <row r="231" spans="1:14" ht="15">
      <c r="A231" s="4" t="s">
        <v>6</v>
      </c>
      <c r="B231" s="4" t="s">
        <v>9</v>
      </c>
      <c r="C231" s="4">
        <f>SUM(C225:C230)</f>
        <v>113.5</v>
      </c>
      <c r="D231" s="4">
        <f aca="true" t="shared" si="12" ref="D231:N231">SUM(D225:D230)</f>
        <v>110.75</v>
      </c>
      <c r="E231" s="4">
        <f t="shared" si="12"/>
        <v>0</v>
      </c>
      <c r="F231" s="4">
        <f t="shared" si="12"/>
        <v>0</v>
      </c>
      <c r="G231" s="61">
        <f t="shared" si="12"/>
        <v>113.5</v>
      </c>
      <c r="H231" s="118">
        <f t="shared" si="12"/>
        <v>110.25</v>
      </c>
      <c r="I231" s="4">
        <f t="shared" si="12"/>
        <v>0</v>
      </c>
      <c r="J231" s="4">
        <f t="shared" si="12"/>
        <v>0</v>
      </c>
      <c r="K231" s="61">
        <f t="shared" si="12"/>
        <v>113.5</v>
      </c>
      <c r="L231" s="61">
        <f t="shared" si="12"/>
        <v>0</v>
      </c>
      <c r="M231" s="61">
        <f t="shared" si="12"/>
        <v>113.5</v>
      </c>
      <c r="N231" s="4">
        <f t="shared" si="12"/>
        <v>0</v>
      </c>
    </row>
    <row r="232" spans="1:14" ht="45">
      <c r="A232" s="4" t="s">
        <v>6</v>
      </c>
      <c r="B232" s="4" t="s">
        <v>27</v>
      </c>
      <c r="C232" s="4" t="s">
        <v>8</v>
      </c>
      <c r="D232" s="4" t="s">
        <v>8</v>
      </c>
      <c r="E232" s="4" t="s">
        <v>6</v>
      </c>
      <c r="F232" s="4" t="s">
        <v>6</v>
      </c>
      <c r="G232" s="4" t="s">
        <v>8</v>
      </c>
      <c r="H232" s="4" t="s">
        <v>8</v>
      </c>
      <c r="I232" s="4" t="s">
        <v>6</v>
      </c>
      <c r="J232" s="4" t="s">
        <v>6</v>
      </c>
      <c r="K232" s="4" t="s">
        <v>8</v>
      </c>
      <c r="L232" s="4" t="s">
        <v>6</v>
      </c>
      <c r="M232" s="4" t="s">
        <v>8</v>
      </c>
      <c r="N232" s="4" t="s">
        <v>6</v>
      </c>
    </row>
    <row r="235" spans="1:12" ht="15" customHeight="1">
      <c r="A235" s="195" t="s">
        <v>70</v>
      </c>
      <c r="B235" s="195"/>
      <c r="C235" s="195"/>
      <c r="D235" s="195"/>
      <c r="E235" s="195"/>
      <c r="F235" s="195"/>
      <c r="G235" s="195"/>
      <c r="H235" s="195"/>
      <c r="I235" s="195"/>
      <c r="J235" s="195"/>
      <c r="K235" s="195"/>
      <c r="L235" s="195"/>
    </row>
    <row r="236" spans="1:12" ht="15" customHeight="1">
      <c r="A236" s="195" t="s">
        <v>356</v>
      </c>
      <c r="B236" s="195"/>
      <c r="C236" s="195"/>
      <c r="D236" s="195"/>
      <c r="E236" s="195"/>
      <c r="F236" s="195"/>
      <c r="G236" s="195"/>
      <c r="H236" s="195"/>
      <c r="I236" s="195"/>
      <c r="J236" s="195"/>
      <c r="K236" s="195"/>
      <c r="L236" s="195"/>
    </row>
    <row r="237" ht="15">
      <c r="L237" s="1" t="s">
        <v>0</v>
      </c>
    </row>
    <row r="238" spans="1:12" ht="21.75" customHeight="1">
      <c r="A238" s="191" t="s">
        <v>14</v>
      </c>
      <c r="B238" s="191" t="s">
        <v>28</v>
      </c>
      <c r="C238" s="191" t="s">
        <v>29</v>
      </c>
      <c r="D238" s="196" t="s">
        <v>344</v>
      </c>
      <c r="E238" s="197"/>
      <c r="F238" s="198"/>
      <c r="G238" s="191" t="s">
        <v>345</v>
      </c>
      <c r="H238" s="191"/>
      <c r="I238" s="191"/>
      <c r="J238" s="191" t="s">
        <v>346</v>
      </c>
      <c r="K238" s="191"/>
      <c r="L238" s="191"/>
    </row>
    <row r="239" spans="1:12" ht="30">
      <c r="A239" s="191"/>
      <c r="B239" s="191"/>
      <c r="C239" s="191"/>
      <c r="D239" s="4" t="s">
        <v>3</v>
      </c>
      <c r="E239" s="4" t="s">
        <v>4</v>
      </c>
      <c r="F239" s="4" t="s">
        <v>57</v>
      </c>
      <c r="G239" s="4" t="s">
        <v>3</v>
      </c>
      <c r="H239" s="4" t="s">
        <v>4</v>
      </c>
      <c r="I239" s="4" t="s">
        <v>49</v>
      </c>
      <c r="J239" s="4" t="s">
        <v>3</v>
      </c>
      <c r="K239" s="4" t="s">
        <v>4</v>
      </c>
      <c r="L239" s="4" t="s">
        <v>58</v>
      </c>
    </row>
    <row r="240" spans="1:12" ht="15">
      <c r="A240" s="4">
        <v>1</v>
      </c>
      <c r="B240" s="4">
        <v>2</v>
      </c>
      <c r="C240" s="4">
        <v>3</v>
      </c>
      <c r="D240" s="4">
        <v>4</v>
      </c>
      <c r="E240" s="4">
        <v>5</v>
      </c>
      <c r="F240" s="4">
        <v>6</v>
      </c>
      <c r="G240" s="4">
        <v>7</v>
      </c>
      <c r="H240" s="4">
        <v>8</v>
      </c>
      <c r="I240" s="4">
        <v>9</v>
      </c>
      <c r="J240" s="4">
        <v>10</v>
      </c>
      <c r="K240" s="4">
        <v>11</v>
      </c>
      <c r="L240" s="4">
        <v>12</v>
      </c>
    </row>
    <row r="241" spans="1:12" ht="15">
      <c r="A241" s="4" t="s">
        <v>6</v>
      </c>
      <c r="B241" s="5" t="s">
        <v>6</v>
      </c>
      <c r="C241" s="5" t="s">
        <v>6</v>
      </c>
      <c r="D241" s="5" t="s">
        <v>6</v>
      </c>
      <c r="E241" s="5" t="s">
        <v>6</v>
      </c>
      <c r="F241" s="5" t="s">
        <v>6</v>
      </c>
      <c r="G241" s="5" t="s">
        <v>6</v>
      </c>
      <c r="H241" s="5" t="s">
        <v>6</v>
      </c>
      <c r="I241" s="5" t="s">
        <v>6</v>
      </c>
      <c r="J241" s="5" t="s">
        <v>6</v>
      </c>
      <c r="K241" s="5" t="s">
        <v>6</v>
      </c>
      <c r="L241" s="5" t="s">
        <v>6</v>
      </c>
    </row>
    <row r="242" spans="1:12" ht="15">
      <c r="A242" s="4" t="s">
        <v>6</v>
      </c>
      <c r="B242" s="4" t="s">
        <v>9</v>
      </c>
      <c r="C242" s="5" t="s">
        <v>6</v>
      </c>
      <c r="D242" s="5" t="s">
        <v>6</v>
      </c>
      <c r="E242" s="5" t="s">
        <v>6</v>
      </c>
      <c r="F242" s="5" t="s">
        <v>6</v>
      </c>
      <c r="G242" s="5" t="s">
        <v>6</v>
      </c>
      <c r="H242" s="5" t="s">
        <v>6</v>
      </c>
      <c r="I242" s="5" t="s">
        <v>6</v>
      </c>
      <c r="J242" s="5" t="s">
        <v>6</v>
      </c>
      <c r="K242" s="5" t="s">
        <v>6</v>
      </c>
      <c r="L242" s="5" t="s">
        <v>6</v>
      </c>
    </row>
    <row r="244" spans="1:9" ht="15" customHeight="1">
      <c r="A244" s="200" t="s">
        <v>357</v>
      </c>
      <c r="B244" s="200"/>
      <c r="C244" s="200"/>
      <c r="D244" s="200"/>
      <c r="E244" s="200"/>
      <c r="F244" s="200"/>
      <c r="G244" s="200"/>
      <c r="H244" s="200"/>
      <c r="I244" s="200"/>
    </row>
    <row r="245" ht="15">
      <c r="I245" s="3" t="s">
        <v>0</v>
      </c>
    </row>
    <row r="246" spans="1:9" ht="21.75" customHeight="1">
      <c r="A246" s="191" t="s">
        <v>52</v>
      </c>
      <c r="B246" s="191" t="s">
        <v>28</v>
      </c>
      <c r="C246" s="191" t="s">
        <v>29</v>
      </c>
      <c r="D246" s="196" t="s">
        <v>89</v>
      </c>
      <c r="E246" s="197"/>
      <c r="F246" s="198"/>
      <c r="G246" s="191" t="s">
        <v>348</v>
      </c>
      <c r="H246" s="191"/>
      <c r="I246" s="191"/>
    </row>
    <row r="247" spans="1:9" ht="33" customHeight="1">
      <c r="A247" s="191"/>
      <c r="B247" s="191"/>
      <c r="C247" s="191"/>
      <c r="D247" s="4" t="s">
        <v>3</v>
      </c>
      <c r="E247" s="4" t="s">
        <v>4</v>
      </c>
      <c r="F247" s="4" t="s">
        <v>57</v>
      </c>
      <c r="G247" s="4" t="s">
        <v>3</v>
      </c>
      <c r="H247" s="4" t="s">
        <v>4</v>
      </c>
      <c r="I247" s="4" t="s">
        <v>49</v>
      </c>
    </row>
    <row r="248" spans="1:9" ht="15">
      <c r="A248" s="4">
        <v>1</v>
      </c>
      <c r="B248" s="4">
        <v>2</v>
      </c>
      <c r="C248" s="4">
        <v>3</v>
      </c>
      <c r="D248" s="4">
        <v>4</v>
      </c>
      <c r="E248" s="4">
        <v>5</v>
      </c>
      <c r="F248" s="4">
        <v>6</v>
      </c>
      <c r="G248" s="4">
        <v>7</v>
      </c>
      <c r="H248" s="4">
        <v>8</v>
      </c>
      <c r="I248" s="4">
        <v>9</v>
      </c>
    </row>
    <row r="249" spans="1:9" ht="15">
      <c r="A249" s="4" t="s">
        <v>6</v>
      </c>
      <c r="B249" s="5" t="s">
        <v>6</v>
      </c>
      <c r="C249" s="5" t="s">
        <v>6</v>
      </c>
      <c r="D249" s="5" t="s">
        <v>6</v>
      </c>
      <c r="E249" s="5" t="s">
        <v>6</v>
      </c>
      <c r="F249" s="5" t="s">
        <v>6</v>
      </c>
      <c r="G249" s="5" t="s">
        <v>6</v>
      </c>
      <c r="H249" s="5" t="s">
        <v>6</v>
      </c>
      <c r="I249" s="5" t="s">
        <v>6</v>
      </c>
    </row>
    <row r="250" spans="1:9" ht="15">
      <c r="A250" s="4" t="s">
        <v>6</v>
      </c>
      <c r="B250" s="4" t="s">
        <v>9</v>
      </c>
      <c r="C250" s="5" t="s">
        <v>6</v>
      </c>
      <c r="D250" s="5" t="s">
        <v>6</v>
      </c>
      <c r="E250" s="5" t="s">
        <v>6</v>
      </c>
      <c r="F250" s="5" t="s">
        <v>6</v>
      </c>
      <c r="G250" s="5" t="s">
        <v>6</v>
      </c>
      <c r="H250" s="5" t="s">
        <v>6</v>
      </c>
      <c r="I250" s="5" t="s">
        <v>6</v>
      </c>
    </row>
    <row r="253" spans="1:13" ht="15" customHeight="1">
      <c r="A253" s="200" t="s">
        <v>359</v>
      </c>
      <c r="B253" s="200"/>
      <c r="C253" s="200"/>
      <c r="D253" s="200"/>
      <c r="E253" s="200"/>
      <c r="F253" s="200"/>
      <c r="G253" s="200"/>
      <c r="H253" s="200"/>
      <c r="I253" s="200"/>
      <c r="J253" s="200"/>
      <c r="K253" s="200"/>
      <c r="L253" s="200"/>
      <c r="M253" s="200"/>
    </row>
    <row r="254" ht="15">
      <c r="M254" s="3" t="s">
        <v>0</v>
      </c>
    </row>
    <row r="255" spans="1:13" ht="16.5" customHeight="1">
      <c r="A255" s="201" t="s">
        <v>60</v>
      </c>
      <c r="B255" s="201" t="s">
        <v>59</v>
      </c>
      <c r="C255" s="191" t="s">
        <v>30</v>
      </c>
      <c r="D255" s="196" t="s">
        <v>344</v>
      </c>
      <c r="E255" s="198"/>
      <c r="F255" s="191" t="s">
        <v>345</v>
      </c>
      <c r="G255" s="191"/>
      <c r="H255" s="191" t="s">
        <v>346</v>
      </c>
      <c r="I255" s="191"/>
      <c r="J255" s="191" t="s">
        <v>89</v>
      </c>
      <c r="K255" s="191"/>
      <c r="L255" s="191" t="s">
        <v>348</v>
      </c>
      <c r="M255" s="191"/>
    </row>
    <row r="256" spans="1:13" ht="124.5" customHeight="1">
      <c r="A256" s="208"/>
      <c r="B256" s="208"/>
      <c r="C256" s="191"/>
      <c r="D256" s="4" t="s">
        <v>32</v>
      </c>
      <c r="E256" s="4" t="s">
        <v>31</v>
      </c>
      <c r="F256" s="4" t="s">
        <v>32</v>
      </c>
      <c r="G256" s="4" t="s">
        <v>31</v>
      </c>
      <c r="H256" s="4" t="s">
        <v>32</v>
      </c>
      <c r="I256" s="4" t="s">
        <v>31</v>
      </c>
      <c r="J256" s="4" t="s">
        <v>32</v>
      </c>
      <c r="K256" s="4" t="s">
        <v>31</v>
      </c>
      <c r="L256" s="4" t="s">
        <v>32</v>
      </c>
      <c r="M256" s="4" t="s">
        <v>31</v>
      </c>
    </row>
    <row r="257" spans="1:13" ht="15">
      <c r="A257" s="4">
        <v>1</v>
      </c>
      <c r="B257" s="4">
        <v>2</v>
      </c>
      <c r="C257" s="4">
        <v>3</v>
      </c>
      <c r="D257" s="4">
        <v>4</v>
      </c>
      <c r="E257" s="4">
        <v>5</v>
      </c>
      <c r="F257" s="4">
        <v>6</v>
      </c>
      <c r="G257" s="4">
        <v>7</v>
      </c>
      <c r="H257" s="4">
        <v>8</v>
      </c>
      <c r="I257" s="4">
        <v>9</v>
      </c>
      <c r="J257" s="4">
        <v>10</v>
      </c>
      <c r="K257" s="4">
        <v>11</v>
      </c>
      <c r="L257" s="4">
        <v>12</v>
      </c>
      <c r="M257" s="4">
        <v>13</v>
      </c>
    </row>
    <row r="258" spans="1:13" ht="102">
      <c r="A258" s="60" t="s">
        <v>464</v>
      </c>
      <c r="B258" s="4" t="s">
        <v>463</v>
      </c>
      <c r="C258" s="4">
        <v>250420</v>
      </c>
      <c r="D258" s="4">
        <v>250420</v>
      </c>
      <c r="E258" s="4">
        <v>100</v>
      </c>
      <c r="F258" s="4" t="s">
        <v>6</v>
      </c>
      <c r="G258" s="4" t="s">
        <v>6</v>
      </c>
      <c r="H258" s="4" t="s">
        <v>6</v>
      </c>
      <c r="I258" s="4" t="s">
        <v>6</v>
      </c>
      <c r="J258" s="4" t="s">
        <v>6</v>
      </c>
      <c r="K258" s="4" t="s">
        <v>6</v>
      </c>
      <c r="L258" s="4" t="s">
        <v>6</v>
      </c>
      <c r="M258" s="4" t="s">
        <v>6</v>
      </c>
    </row>
    <row r="259" spans="1:13" ht="150" customHeight="1">
      <c r="A259" s="60" t="s">
        <v>465</v>
      </c>
      <c r="B259" s="4" t="s">
        <v>463</v>
      </c>
      <c r="C259" s="4">
        <v>4236.6</v>
      </c>
      <c r="D259" s="4">
        <v>4236.6</v>
      </c>
      <c r="E259" s="4">
        <v>100</v>
      </c>
      <c r="F259" s="4" t="s">
        <v>6</v>
      </c>
      <c r="G259" s="4" t="s">
        <v>6</v>
      </c>
      <c r="H259" s="4" t="s">
        <v>6</v>
      </c>
      <c r="I259" s="4" t="s">
        <v>6</v>
      </c>
      <c r="J259" s="4" t="s">
        <v>6</v>
      </c>
      <c r="K259" s="4" t="s">
        <v>6</v>
      </c>
      <c r="L259" s="4" t="s">
        <v>6</v>
      </c>
      <c r="M259" s="4" t="s">
        <v>6</v>
      </c>
    </row>
    <row r="260" spans="1:13" ht="112.5" customHeight="1">
      <c r="A260" s="60" t="s">
        <v>487</v>
      </c>
      <c r="B260" s="4"/>
      <c r="C260" s="4">
        <v>1390000</v>
      </c>
      <c r="D260" s="4"/>
      <c r="E260" s="4"/>
      <c r="F260" s="4"/>
      <c r="G260" s="4"/>
      <c r="H260" s="4">
        <v>1390000</v>
      </c>
      <c r="I260" s="4"/>
      <c r="J260" s="4"/>
      <c r="K260" s="4"/>
      <c r="L260" s="4"/>
      <c r="M260" s="4"/>
    </row>
    <row r="261" spans="1:13" ht="16.5" customHeight="1">
      <c r="A261" s="180"/>
      <c r="B261" s="180" t="s">
        <v>9</v>
      </c>
      <c r="C261" s="180">
        <f>SUM(C258:C260)</f>
        <v>1644656.6</v>
      </c>
      <c r="D261" s="181">
        <f>SUM(D258:D260)</f>
        <v>254656.6</v>
      </c>
      <c r="E261" s="180"/>
      <c r="F261" s="180"/>
      <c r="G261" s="180"/>
      <c r="H261" s="180">
        <v>1390000</v>
      </c>
      <c r="I261" s="180"/>
      <c r="J261" s="180"/>
      <c r="K261" s="180"/>
      <c r="L261" s="180"/>
      <c r="M261" s="180"/>
    </row>
    <row r="262" spans="1:10" ht="36.75" customHeight="1">
      <c r="A262" s="195" t="s">
        <v>360</v>
      </c>
      <c r="B262" s="195"/>
      <c r="C262" s="195"/>
      <c r="D262" s="195"/>
      <c r="E262" s="195"/>
      <c r="F262" s="195"/>
      <c r="G262" s="195"/>
      <c r="H262" s="195"/>
      <c r="I262" s="195"/>
      <c r="J262" s="195"/>
    </row>
    <row r="263" spans="1:13" ht="36.75" customHeight="1">
      <c r="A263" s="192" t="s">
        <v>361</v>
      </c>
      <c r="B263" s="193"/>
      <c r="C263" s="193"/>
      <c r="D263" s="193"/>
      <c r="E263" s="193"/>
      <c r="F263" s="193"/>
      <c r="G263" s="193"/>
      <c r="H263" s="193"/>
      <c r="I263" s="193"/>
      <c r="J263" s="193"/>
      <c r="K263" s="193"/>
      <c r="L263" s="193"/>
      <c r="M263" s="193"/>
    </row>
    <row r="264" spans="1:10" ht="15" customHeight="1">
      <c r="A264" s="195" t="s">
        <v>362</v>
      </c>
      <c r="B264" s="195"/>
      <c r="C264" s="195"/>
      <c r="D264" s="195"/>
      <c r="E264" s="195"/>
      <c r="F264" s="195"/>
      <c r="G264" s="195"/>
      <c r="H264" s="195"/>
      <c r="I264" s="195"/>
      <c r="J264" s="195"/>
    </row>
    <row r="265" spans="1:10" ht="15" customHeight="1">
      <c r="A265" s="199" t="s">
        <v>374</v>
      </c>
      <c r="B265" s="199"/>
      <c r="C265" s="199"/>
      <c r="D265" s="199"/>
      <c r="E265" s="199"/>
      <c r="F265" s="199"/>
      <c r="G265" s="199"/>
      <c r="H265" s="199"/>
      <c r="I265" s="199"/>
      <c r="J265" s="199"/>
    </row>
    <row r="266" ht="15">
      <c r="J266" s="3" t="s">
        <v>0</v>
      </c>
    </row>
    <row r="267" spans="1:10" ht="72.75" customHeight="1">
      <c r="A267" s="191" t="s">
        <v>33</v>
      </c>
      <c r="B267" s="191" t="s">
        <v>2</v>
      </c>
      <c r="C267" s="191" t="s">
        <v>34</v>
      </c>
      <c r="D267" s="191" t="s">
        <v>61</v>
      </c>
      <c r="E267" s="191" t="s">
        <v>35</v>
      </c>
      <c r="F267" s="191" t="s">
        <v>36</v>
      </c>
      <c r="G267" s="191" t="s">
        <v>62</v>
      </c>
      <c r="H267" s="191" t="s">
        <v>37</v>
      </c>
      <c r="I267" s="191"/>
      <c r="J267" s="191" t="s">
        <v>63</v>
      </c>
    </row>
    <row r="268" spans="1:10" ht="72.75" customHeight="1">
      <c r="A268" s="191"/>
      <c r="B268" s="191"/>
      <c r="C268" s="191"/>
      <c r="D268" s="191"/>
      <c r="E268" s="191"/>
      <c r="F268" s="191"/>
      <c r="G268" s="191"/>
      <c r="H268" s="4" t="s">
        <v>38</v>
      </c>
      <c r="I268" s="4" t="s">
        <v>39</v>
      </c>
      <c r="J268" s="191"/>
    </row>
    <row r="269" spans="1:14" ht="15">
      <c r="A269" s="4">
        <v>1</v>
      </c>
      <c r="B269" s="4">
        <v>2</v>
      </c>
      <c r="C269" s="4">
        <v>3</v>
      </c>
      <c r="D269" s="4">
        <v>4</v>
      </c>
      <c r="E269" s="4">
        <v>5</v>
      </c>
      <c r="F269" s="4">
        <v>6</v>
      </c>
      <c r="G269" s="4">
        <v>7</v>
      </c>
      <c r="H269" s="4">
        <v>8</v>
      </c>
      <c r="I269" s="4">
        <v>9</v>
      </c>
      <c r="J269" s="4">
        <v>10</v>
      </c>
      <c r="L269" s="153"/>
      <c r="M269" s="153"/>
      <c r="N269" s="153"/>
    </row>
    <row r="270" spans="1:14" ht="15">
      <c r="A270" s="20">
        <v>2111</v>
      </c>
      <c r="B270" s="18" t="s">
        <v>98</v>
      </c>
      <c r="C270" s="80">
        <v>8491137</v>
      </c>
      <c r="D270" s="73">
        <v>8491137</v>
      </c>
      <c r="E270" s="39"/>
      <c r="F270" s="39"/>
      <c r="G270" s="39">
        <f>F270-E270</f>
        <v>0</v>
      </c>
      <c r="H270" s="39"/>
      <c r="I270" s="39"/>
      <c r="J270" s="39">
        <f>D270+F270</f>
        <v>8491137</v>
      </c>
      <c r="L270" s="172"/>
      <c r="M270" s="153"/>
      <c r="N270" s="153"/>
    </row>
    <row r="271" spans="1:14" ht="15">
      <c r="A271" s="20">
        <v>2120</v>
      </c>
      <c r="B271" s="18" t="s">
        <v>99</v>
      </c>
      <c r="C271" s="80">
        <v>1844012</v>
      </c>
      <c r="D271" s="73">
        <v>1844012</v>
      </c>
      <c r="E271" s="39"/>
      <c r="F271" s="39"/>
      <c r="G271" s="39">
        <f aca="true" t="shared" si="13" ref="G271:G280">F271-E271</f>
        <v>0</v>
      </c>
      <c r="H271" s="39"/>
      <c r="I271" s="39"/>
      <c r="J271" s="39">
        <f aca="true" t="shared" si="14" ref="J271:J282">D271+F271</f>
        <v>1844012</v>
      </c>
      <c r="L271" s="172"/>
      <c r="M271" s="153"/>
      <c r="N271" s="153"/>
    </row>
    <row r="272" spans="1:14" ht="26.25">
      <c r="A272" s="20">
        <v>2210</v>
      </c>
      <c r="B272" s="18" t="s">
        <v>100</v>
      </c>
      <c r="C272" s="80">
        <v>1785210.98</v>
      </c>
      <c r="D272" s="73">
        <v>1549531.77</v>
      </c>
      <c r="E272" s="39">
        <v>211181.58</v>
      </c>
      <c r="F272" s="39"/>
      <c r="G272" s="39">
        <f t="shared" si="13"/>
        <v>-211181.58</v>
      </c>
      <c r="H272" s="39"/>
      <c r="I272" s="39"/>
      <c r="J272" s="39">
        <f t="shared" si="14"/>
        <v>1549531.77</v>
      </c>
      <c r="L272" s="172"/>
      <c r="M272" s="153"/>
      <c r="N272" s="153"/>
    </row>
    <row r="273" spans="1:14" ht="26.25">
      <c r="A273" s="20">
        <v>2220</v>
      </c>
      <c r="B273" s="18" t="s">
        <v>101</v>
      </c>
      <c r="C273" s="80">
        <v>774026.8400000001</v>
      </c>
      <c r="D273" s="73">
        <v>687560.7</v>
      </c>
      <c r="E273" s="39"/>
      <c r="F273" s="39"/>
      <c r="G273" s="39">
        <f t="shared" si="13"/>
        <v>0</v>
      </c>
      <c r="H273" s="39"/>
      <c r="I273" s="39"/>
      <c r="J273" s="39">
        <f t="shared" si="14"/>
        <v>687560.7</v>
      </c>
      <c r="L273" s="172"/>
      <c r="M273" s="153"/>
      <c r="N273" s="153"/>
    </row>
    <row r="274" spans="1:14" ht="15">
      <c r="A274" s="20">
        <v>2230</v>
      </c>
      <c r="B274" s="18" t="s">
        <v>102</v>
      </c>
      <c r="C274" s="80">
        <v>2467608.67</v>
      </c>
      <c r="D274" s="73">
        <v>2236409.45</v>
      </c>
      <c r="E274" s="39"/>
      <c r="F274" s="39"/>
      <c r="G274" s="39">
        <f t="shared" si="13"/>
        <v>0</v>
      </c>
      <c r="H274" s="39"/>
      <c r="I274" s="39"/>
      <c r="J274" s="39">
        <f t="shared" si="14"/>
        <v>2236409.45</v>
      </c>
      <c r="L274" s="172"/>
      <c r="M274" s="153"/>
      <c r="N274" s="153"/>
    </row>
    <row r="275" spans="1:14" ht="15">
      <c r="A275" s="20">
        <v>2240</v>
      </c>
      <c r="B275" s="18" t="s">
        <v>103</v>
      </c>
      <c r="C275" s="80">
        <v>333082.87</v>
      </c>
      <c r="D275" s="73">
        <v>324547.58</v>
      </c>
      <c r="E275" s="39">
        <v>14812</v>
      </c>
      <c r="F275" s="39"/>
      <c r="G275" s="39">
        <f t="shared" si="13"/>
        <v>-14812</v>
      </c>
      <c r="H275" s="39"/>
      <c r="I275" s="39"/>
      <c r="J275" s="39">
        <f t="shared" si="14"/>
        <v>324547.58</v>
      </c>
      <c r="L275" s="172"/>
      <c r="M275" s="153"/>
      <c r="N275" s="153"/>
    </row>
    <row r="276" spans="1:14" ht="15">
      <c r="A276" s="20">
        <v>2250</v>
      </c>
      <c r="B276" s="18" t="s">
        <v>104</v>
      </c>
      <c r="C276" s="80">
        <v>20960</v>
      </c>
      <c r="D276" s="73">
        <v>20941</v>
      </c>
      <c r="E276" s="39">
        <v>1213.23</v>
      </c>
      <c r="F276" s="39"/>
      <c r="G276" s="39">
        <f t="shared" si="13"/>
        <v>-1213.23</v>
      </c>
      <c r="H276" s="39"/>
      <c r="I276" s="39"/>
      <c r="J276" s="39">
        <f t="shared" si="14"/>
        <v>20941</v>
      </c>
      <c r="L276" s="172"/>
      <c r="M276" s="153"/>
      <c r="N276" s="153"/>
    </row>
    <row r="277" spans="1:14" ht="26.25">
      <c r="A277" s="20">
        <v>2270</v>
      </c>
      <c r="B277" s="18" t="s">
        <v>105</v>
      </c>
      <c r="C277" s="80">
        <v>2820406</v>
      </c>
      <c r="D277" s="73">
        <v>2820055</v>
      </c>
      <c r="E277" s="39">
        <v>548284.25</v>
      </c>
      <c r="F277" s="39"/>
      <c r="G277" s="39">
        <f t="shared" si="13"/>
        <v>-548284.25</v>
      </c>
      <c r="H277" s="39"/>
      <c r="I277" s="39"/>
      <c r="J277" s="39">
        <f t="shared" si="14"/>
        <v>2820055</v>
      </c>
      <c r="L277" s="172"/>
      <c r="M277" s="153"/>
      <c r="N277" s="153"/>
    </row>
    <row r="278" spans="1:14" ht="39">
      <c r="A278" s="20">
        <v>2282</v>
      </c>
      <c r="B278" s="18" t="s">
        <v>106</v>
      </c>
      <c r="C278" s="80">
        <v>8207</v>
      </c>
      <c r="D278" s="73">
        <v>8207</v>
      </c>
      <c r="E278" s="39"/>
      <c r="F278" s="39"/>
      <c r="G278" s="39">
        <f t="shared" si="13"/>
        <v>0</v>
      </c>
      <c r="H278" s="39"/>
      <c r="I278" s="39"/>
      <c r="J278" s="39">
        <f t="shared" si="14"/>
        <v>8207</v>
      </c>
      <c r="L278" s="172"/>
      <c r="M278" s="153"/>
      <c r="N278" s="153"/>
    </row>
    <row r="279" spans="1:14" ht="15">
      <c r="A279" s="19">
        <v>2700</v>
      </c>
      <c r="B279" s="17" t="s">
        <v>107</v>
      </c>
      <c r="C279" s="80">
        <v>490400</v>
      </c>
      <c r="D279" s="73">
        <v>490400</v>
      </c>
      <c r="E279" s="39"/>
      <c r="F279" s="39"/>
      <c r="G279" s="39">
        <f t="shared" si="13"/>
        <v>0</v>
      </c>
      <c r="H279" s="39"/>
      <c r="I279" s="39"/>
      <c r="J279" s="39">
        <f t="shared" si="14"/>
        <v>490400</v>
      </c>
      <c r="L279" s="172"/>
      <c r="M279" s="153"/>
      <c r="N279" s="153"/>
    </row>
    <row r="280" spans="1:14" ht="15">
      <c r="A280" s="19">
        <v>2800</v>
      </c>
      <c r="B280" s="18" t="s">
        <v>108</v>
      </c>
      <c r="C280" s="80">
        <v>10518.34</v>
      </c>
      <c r="D280" s="73">
        <v>10518.34</v>
      </c>
      <c r="E280" s="39">
        <v>8108.31</v>
      </c>
      <c r="F280" s="39"/>
      <c r="G280" s="39">
        <f t="shared" si="13"/>
        <v>-8108.31</v>
      </c>
      <c r="H280" s="39"/>
      <c r="I280" s="39"/>
      <c r="J280" s="39">
        <f t="shared" si="14"/>
        <v>10518.34</v>
      </c>
      <c r="L280" s="172"/>
      <c r="M280" s="153"/>
      <c r="N280" s="153"/>
    </row>
    <row r="281" spans="1:14" ht="26.25">
      <c r="A281" s="20">
        <v>3110</v>
      </c>
      <c r="B281" s="18" t="s">
        <v>109</v>
      </c>
      <c r="C281" s="80">
        <v>1140000</v>
      </c>
      <c r="D281" s="73">
        <v>747072.98</v>
      </c>
      <c r="E281" s="39"/>
      <c r="F281" s="39"/>
      <c r="G281" s="39"/>
      <c r="H281" s="39"/>
      <c r="I281" s="39"/>
      <c r="J281" s="39">
        <f t="shared" si="14"/>
        <v>747072.98</v>
      </c>
      <c r="L281" s="173"/>
      <c r="M281" s="153"/>
      <c r="N281" s="153"/>
    </row>
    <row r="282" spans="1:14" ht="15">
      <c r="A282" s="20">
        <v>3132</v>
      </c>
      <c r="B282" s="18" t="s">
        <v>110</v>
      </c>
      <c r="C282" s="80">
        <v>254657</v>
      </c>
      <c r="D282" s="73">
        <v>254656.6</v>
      </c>
      <c r="E282" s="39"/>
      <c r="F282" s="39"/>
      <c r="G282" s="39"/>
      <c r="H282" s="39"/>
      <c r="I282" s="39"/>
      <c r="J282" s="39">
        <f t="shared" si="14"/>
        <v>254656.6</v>
      </c>
      <c r="L282" s="154"/>
      <c r="M282" s="153"/>
      <c r="N282" s="153"/>
    </row>
    <row r="283" spans="1:14" ht="26.25">
      <c r="A283" s="20">
        <v>3142</v>
      </c>
      <c r="B283" s="18" t="s">
        <v>111</v>
      </c>
      <c r="C283" s="80">
        <v>0</v>
      </c>
      <c r="D283" s="39"/>
      <c r="E283" s="39"/>
      <c r="F283" s="39"/>
      <c r="G283" s="39"/>
      <c r="H283" s="39"/>
      <c r="I283" s="39"/>
      <c r="J283" s="39"/>
      <c r="L283" s="153"/>
      <c r="M283" s="153"/>
      <c r="N283" s="153"/>
    </row>
    <row r="284" spans="1:14" ht="15">
      <c r="A284" s="4" t="s">
        <v>6</v>
      </c>
      <c r="B284" s="4" t="s">
        <v>9</v>
      </c>
      <c r="C284" s="38">
        <f aca="true" t="shared" si="15" ref="C284:J284">SUM(C270:C283)</f>
        <v>20440226.7</v>
      </c>
      <c r="D284" s="38">
        <f t="shared" si="15"/>
        <v>19485049.42</v>
      </c>
      <c r="E284" s="38">
        <f t="shared" si="15"/>
        <v>783599.3700000001</v>
      </c>
      <c r="F284" s="38">
        <f t="shared" si="15"/>
        <v>0</v>
      </c>
      <c r="G284" s="38">
        <f t="shared" si="15"/>
        <v>-783599.3700000001</v>
      </c>
      <c r="H284" s="38">
        <f t="shared" si="15"/>
        <v>0</v>
      </c>
      <c r="I284" s="38">
        <f t="shared" si="15"/>
        <v>0</v>
      </c>
      <c r="J284" s="41">
        <f t="shared" si="15"/>
        <v>19485049.42</v>
      </c>
      <c r="L284" s="170"/>
      <c r="M284" s="154"/>
      <c r="N284" s="153"/>
    </row>
    <row r="285" spans="12:14" ht="15">
      <c r="L285" s="153"/>
      <c r="M285" s="153"/>
      <c r="N285" s="153"/>
    </row>
    <row r="286" spans="1:12" ht="15" customHeight="1">
      <c r="A286" s="206" t="s">
        <v>363</v>
      </c>
      <c r="B286" s="206"/>
      <c r="C286" s="206"/>
      <c r="D286" s="206"/>
      <c r="E286" s="206"/>
      <c r="F286" s="206"/>
      <c r="G286" s="206"/>
      <c r="H286" s="206"/>
      <c r="I286" s="206"/>
      <c r="J286" s="206"/>
      <c r="K286" s="206"/>
      <c r="L286" s="206"/>
    </row>
    <row r="287" ht="15">
      <c r="L287" s="3" t="s">
        <v>0</v>
      </c>
    </row>
    <row r="288" spans="1:12" ht="15">
      <c r="A288" s="191" t="s">
        <v>33</v>
      </c>
      <c r="B288" s="191" t="s">
        <v>2</v>
      </c>
      <c r="C288" s="196" t="s">
        <v>93</v>
      </c>
      <c r="D288" s="197"/>
      <c r="E288" s="197"/>
      <c r="F288" s="197"/>
      <c r="G288" s="198"/>
      <c r="H288" s="191" t="s">
        <v>94</v>
      </c>
      <c r="I288" s="191"/>
      <c r="J288" s="191"/>
      <c r="K288" s="191"/>
      <c r="L288" s="191"/>
    </row>
    <row r="289" spans="1:12" ht="112.5" customHeight="1">
      <c r="A289" s="191"/>
      <c r="B289" s="191"/>
      <c r="C289" s="191" t="s">
        <v>40</v>
      </c>
      <c r="D289" s="191" t="s">
        <v>41</v>
      </c>
      <c r="E289" s="191" t="s">
        <v>42</v>
      </c>
      <c r="F289" s="191"/>
      <c r="G289" s="191" t="s">
        <v>64</v>
      </c>
      <c r="H289" s="191" t="s">
        <v>43</v>
      </c>
      <c r="I289" s="191" t="s">
        <v>65</v>
      </c>
      <c r="J289" s="191" t="s">
        <v>42</v>
      </c>
      <c r="K289" s="191"/>
      <c r="L289" s="191" t="s">
        <v>66</v>
      </c>
    </row>
    <row r="290" spans="1:12" ht="34.5" customHeight="1">
      <c r="A290" s="191"/>
      <c r="B290" s="191"/>
      <c r="C290" s="191"/>
      <c r="D290" s="191"/>
      <c r="E290" s="4" t="s">
        <v>38</v>
      </c>
      <c r="F290" s="4" t="s">
        <v>39</v>
      </c>
      <c r="G290" s="191"/>
      <c r="H290" s="191"/>
      <c r="I290" s="191"/>
      <c r="J290" s="4" t="s">
        <v>38</v>
      </c>
      <c r="K290" s="4" t="s">
        <v>39</v>
      </c>
      <c r="L290" s="191"/>
    </row>
    <row r="291" spans="1:12" ht="15">
      <c r="A291" s="4">
        <v>1</v>
      </c>
      <c r="B291" s="4">
        <v>2</v>
      </c>
      <c r="C291" s="4">
        <v>3</v>
      </c>
      <c r="D291" s="4">
        <v>4</v>
      </c>
      <c r="E291" s="4">
        <v>5</v>
      </c>
      <c r="F291" s="4">
        <v>6</v>
      </c>
      <c r="G291" s="4">
        <v>7</v>
      </c>
      <c r="H291" s="4">
        <v>8</v>
      </c>
      <c r="I291" s="4">
        <v>9</v>
      </c>
      <c r="J291" s="4">
        <v>10</v>
      </c>
      <c r="K291" s="4">
        <v>11</v>
      </c>
      <c r="L291" s="4">
        <v>12</v>
      </c>
    </row>
    <row r="292" spans="1:12" ht="15">
      <c r="A292" s="20">
        <v>2111</v>
      </c>
      <c r="B292" s="18" t="s">
        <v>98</v>
      </c>
      <c r="C292" s="80">
        <f aca="true" t="shared" si="16" ref="C292:C297">G65+H65</f>
        <v>9454800</v>
      </c>
      <c r="D292" s="39"/>
      <c r="E292" s="39">
        <f aca="true" t="shared" si="17" ref="E292:E302">H270</f>
        <v>0</v>
      </c>
      <c r="F292" s="39"/>
      <c r="G292" s="39">
        <f>C292-E292</f>
        <v>9454800</v>
      </c>
      <c r="H292" s="80">
        <f>K65+L65</f>
        <v>11213200</v>
      </c>
      <c r="I292" s="39">
        <f>D292-E292-F292</f>
        <v>0</v>
      </c>
      <c r="J292" s="39"/>
      <c r="K292" s="39"/>
      <c r="L292" s="39">
        <f>H292-I292</f>
        <v>11213200</v>
      </c>
    </row>
    <row r="293" spans="1:12" ht="15">
      <c r="A293" s="20">
        <v>2120</v>
      </c>
      <c r="B293" s="18" t="s">
        <v>99</v>
      </c>
      <c r="C293" s="80">
        <f t="shared" si="16"/>
        <v>2100000</v>
      </c>
      <c r="D293" s="39"/>
      <c r="E293" s="39">
        <f t="shared" si="17"/>
        <v>0</v>
      </c>
      <c r="F293" s="39"/>
      <c r="G293" s="39">
        <f aca="true" t="shared" si="18" ref="G293:G302">C293-E293</f>
        <v>2100000</v>
      </c>
      <c r="H293" s="80">
        <f aca="true" t="shared" si="19" ref="H293:H304">K66+L66</f>
        <v>2467300</v>
      </c>
      <c r="I293" s="39">
        <f aca="true" t="shared" si="20" ref="I293:I304">D293-E293-F293</f>
        <v>0</v>
      </c>
      <c r="J293" s="39"/>
      <c r="K293" s="39"/>
      <c r="L293" s="39">
        <f aca="true" t="shared" si="21" ref="L293:L304">H293-I293</f>
        <v>2467300</v>
      </c>
    </row>
    <row r="294" spans="1:12" ht="26.25">
      <c r="A294" s="20">
        <v>2210</v>
      </c>
      <c r="B294" s="18" t="s">
        <v>100</v>
      </c>
      <c r="C294" s="80">
        <f t="shared" si="16"/>
        <v>1203300</v>
      </c>
      <c r="D294" s="39"/>
      <c r="E294" s="39">
        <f t="shared" si="17"/>
        <v>0</v>
      </c>
      <c r="F294" s="39"/>
      <c r="G294" s="39">
        <f t="shared" si="18"/>
        <v>1203300</v>
      </c>
      <c r="H294" s="80">
        <f t="shared" si="19"/>
        <v>1382100</v>
      </c>
      <c r="I294" s="39">
        <f t="shared" si="20"/>
        <v>0</v>
      </c>
      <c r="J294" s="39"/>
      <c r="K294" s="39"/>
      <c r="L294" s="39">
        <f t="shared" si="21"/>
        <v>1382100</v>
      </c>
    </row>
    <row r="295" spans="1:12" ht="26.25">
      <c r="A295" s="20">
        <v>2220</v>
      </c>
      <c r="B295" s="18" t="s">
        <v>101</v>
      </c>
      <c r="C295" s="80">
        <f t="shared" si="16"/>
        <v>783070</v>
      </c>
      <c r="D295" s="39"/>
      <c r="E295" s="39">
        <f t="shared" si="17"/>
        <v>0</v>
      </c>
      <c r="F295" s="39"/>
      <c r="G295" s="39">
        <f t="shared" si="18"/>
        <v>783070</v>
      </c>
      <c r="H295" s="80">
        <f t="shared" si="19"/>
        <v>883000</v>
      </c>
      <c r="I295" s="39">
        <f t="shared" si="20"/>
        <v>0</v>
      </c>
      <c r="J295" s="39"/>
      <c r="K295" s="39"/>
      <c r="L295" s="39">
        <f t="shared" si="21"/>
        <v>883000</v>
      </c>
    </row>
    <row r="296" spans="1:12" ht="15">
      <c r="A296" s="20">
        <v>2230</v>
      </c>
      <c r="B296" s="18" t="s">
        <v>102</v>
      </c>
      <c r="C296" s="80">
        <f t="shared" si="16"/>
        <v>2090590</v>
      </c>
      <c r="D296" s="39"/>
      <c r="E296" s="39">
        <f t="shared" si="17"/>
        <v>0</v>
      </c>
      <c r="F296" s="39"/>
      <c r="G296" s="39">
        <f t="shared" si="18"/>
        <v>2090590</v>
      </c>
      <c r="H296" s="80">
        <f t="shared" si="19"/>
        <v>2178100</v>
      </c>
      <c r="I296" s="39">
        <f t="shared" si="20"/>
        <v>0</v>
      </c>
      <c r="J296" s="39"/>
      <c r="K296" s="39"/>
      <c r="L296" s="39">
        <f t="shared" si="21"/>
        <v>2178100</v>
      </c>
    </row>
    <row r="297" spans="1:12" ht="15">
      <c r="A297" s="20">
        <v>2240</v>
      </c>
      <c r="B297" s="18" t="s">
        <v>103</v>
      </c>
      <c r="C297" s="80">
        <f t="shared" si="16"/>
        <v>210500</v>
      </c>
      <c r="D297" s="39"/>
      <c r="E297" s="39">
        <f t="shared" si="17"/>
        <v>0</v>
      </c>
      <c r="F297" s="39"/>
      <c r="G297" s="39">
        <f t="shared" si="18"/>
        <v>210500</v>
      </c>
      <c r="H297" s="80">
        <f t="shared" si="19"/>
        <v>321200</v>
      </c>
      <c r="I297" s="39">
        <f t="shared" si="20"/>
        <v>0</v>
      </c>
      <c r="J297" s="39"/>
      <c r="K297" s="39"/>
      <c r="L297" s="39">
        <f t="shared" si="21"/>
        <v>321200</v>
      </c>
    </row>
    <row r="298" spans="1:12" ht="15">
      <c r="A298" s="20">
        <v>2250</v>
      </c>
      <c r="B298" s="18" t="s">
        <v>104</v>
      </c>
      <c r="C298" s="80">
        <f>G71</f>
        <v>24300</v>
      </c>
      <c r="D298" s="39"/>
      <c r="E298" s="39">
        <f t="shared" si="17"/>
        <v>0</v>
      </c>
      <c r="F298" s="39"/>
      <c r="G298" s="39">
        <f t="shared" si="18"/>
        <v>24300</v>
      </c>
      <c r="H298" s="80">
        <f t="shared" si="19"/>
        <v>42200</v>
      </c>
      <c r="I298" s="39">
        <f t="shared" si="20"/>
        <v>0</v>
      </c>
      <c r="J298" s="39"/>
      <c r="K298" s="39"/>
      <c r="L298" s="39">
        <f t="shared" si="21"/>
        <v>42200</v>
      </c>
    </row>
    <row r="299" spans="1:12" ht="26.25">
      <c r="A299" s="20">
        <v>2270</v>
      </c>
      <c r="B299" s="18" t="s">
        <v>105</v>
      </c>
      <c r="C299" s="80">
        <f>G72+H72</f>
        <v>2223300</v>
      </c>
      <c r="D299" s="39"/>
      <c r="E299" s="39">
        <f t="shared" si="17"/>
        <v>0</v>
      </c>
      <c r="F299" s="39"/>
      <c r="G299" s="39">
        <f t="shared" si="18"/>
        <v>2223300</v>
      </c>
      <c r="H299" s="80">
        <f t="shared" si="19"/>
        <v>2552900</v>
      </c>
      <c r="I299" s="39">
        <f t="shared" si="20"/>
        <v>0</v>
      </c>
      <c r="J299" s="39"/>
      <c r="K299" s="39"/>
      <c r="L299" s="39">
        <f t="shared" si="21"/>
        <v>2552900</v>
      </c>
    </row>
    <row r="300" spans="1:12" ht="39">
      <c r="A300" s="20">
        <v>2282</v>
      </c>
      <c r="B300" s="18" t="s">
        <v>106</v>
      </c>
      <c r="C300" s="80">
        <f>G73+H73</f>
        <v>16230</v>
      </c>
      <c r="D300" s="39"/>
      <c r="E300" s="39">
        <f t="shared" si="17"/>
        <v>0</v>
      </c>
      <c r="F300" s="39"/>
      <c r="G300" s="39">
        <f t="shared" si="18"/>
        <v>16230</v>
      </c>
      <c r="H300" s="80">
        <f t="shared" si="19"/>
        <v>19900</v>
      </c>
      <c r="I300" s="39">
        <f t="shared" si="20"/>
        <v>0</v>
      </c>
      <c r="J300" s="39"/>
      <c r="K300" s="39"/>
      <c r="L300" s="39">
        <f t="shared" si="21"/>
        <v>19900</v>
      </c>
    </row>
    <row r="301" spans="1:12" ht="15">
      <c r="A301" s="19">
        <v>2700</v>
      </c>
      <c r="B301" s="17" t="s">
        <v>107</v>
      </c>
      <c r="C301" s="80">
        <f>G74+H74</f>
        <v>233750</v>
      </c>
      <c r="D301" s="39"/>
      <c r="E301" s="39">
        <f t="shared" si="17"/>
        <v>0</v>
      </c>
      <c r="F301" s="39"/>
      <c r="G301" s="39">
        <f t="shared" si="18"/>
        <v>233750</v>
      </c>
      <c r="H301" s="80">
        <f t="shared" si="19"/>
        <v>232200</v>
      </c>
      <c r="I301" s="39">
        <f t="shared" si="20"/>
        <v>0</v>
      </c>
      <c r="J301" s="39"/>
      <c r="K301" s="39"/>
      <c r="L301" s="39">
        <f t="shared" si="21"/>
        <v>232200</v>
      </c>
    </row>
    <row r="302" spans="1:12" ht="15">
      <c r="A302" s="19">
        <v>2800</v>
      </c>
      <c r="B302" s="18" t="s">
        <v>108</v>
      </c>
      <c r="C302" s="80">
        <f>G75+H75</f>
        <v>19360</v>
      </c>
      <c r="D302" s="39"/>
      <c r="E302" s="39">
        <f t="shared" si="17"/>
        <v>0</v>
      </c>
      <c r="F302" s="39"/>
      <c r="G302" s="39">
        <f t="shared" si="18"/>
        <v>19360</v>
      </c>
      <c r="H302" s="80">
        <f t="shared" si="19"/>
        <v>22800</v>
      </c>
      <c r="I302" s="39">
        <f t="shared" si="20"/>
        <v>0</v>
      </c>
      <c r="J302" s="39"/>
      <c r="K302" s="39"/>
      <c r="L302" s="39">
        <f t="shared" si="21"/>
        <v>22800</v>
      </c>
    </row>
    <row r="303" spans="1:12" ht="26.25">
      <c r="A303" s="20">
        <v>3110</v>
      </c>
      <c r="B303" s="18" t="s">
        <v>109</v>
      </c>
      <c r="C303" s="80">
        <f>G76+H76</f>
        <v>1163700</v>
      </c>
      <c r="D303" s="39"/>
      <c r="E303" s="39">
        <f>H281</f>
        <v>0</v>
      </c>
      <c r="F303" s="39"/>
      <c r="G303" s="80">
        <f>K76+L76</f>
        <v>163500</v>
      </c>
      <c r="H303" s="80">
        <f t="shared" si="19"/>
        <v>163500</v>
      </c>
      <c r="I303" s="39">
        <f t="shared" si="20"/>
        <v>0</v>
      </c>
      <c r="J303" s="39"/>
      <c r="K303" s="39"/>
      <c r="L303" s="39">
        <f t="shared" si="21"/>
        <v>163500</v>
      </c>
    </row>
    <row r="304" spans="1:12" ht="15">
      <c r="A304" s="20">
        <v>3132</v>
      </c>
      <c r="B304" s="18" t="s">
        <v>110</v>
      </c>
      <c r="C304" s="80"/>
      <c r="D304" s="39"/>
      <c r="E304" s="39">
        <f>H282</f>
        <v>0</v>
      </c>
      <c r="F304" s="39"/>
      <c r="G304" s="80">
        <f>K77+L77</f>
        <v>1390000</v>
      </c>
      <c r="H304" s="80">
        <f t="shared" si="19"/>
        <v>1390000</v>
      </c>
      <c r="I304" s="39">
        <f t="shared" si="20"/>
        <v>0</v>
      </c>
      <c r="J304" s="39"/>
      <c r="K304" s="39"/>
      <c r="L304" s="39">
        <f t="shared" si="21"/>
        <v>1390000</v>
      </c>
    </row>
    <row r="305" spans="1:12" ht="26.25">
      <c r="A305" s="20">
        <v>3142</v>
      </c>
      <c r="B305" s="18" t="s">
        <v>111</v>
      </c>
      <c r="C305" s="38"/>
      <c r="D305" s="39"/>
      <c r="E305" s="39"/>
      <c r="F305" s="39"/>
      <c r="G305" s="39"/>
      <c r="H305" s="39"/>
      <c r="I305" s="39"/>
      <c r="J305" s="39"/>
      <c r="K305" s="39"/>
      <c r="L305" s="39"/>
    </row>
    <row r="306" spans="1:12" ht="15">
      <c r="A306" s="4" t="s">
        <v>6</v>
      </c>
      <c r="B306" s="4" t="s">
        <v>9</v>
      </c>
      <c r="C306" s="38">
        <f aca="true" t="shared" si="22" ref="C306:L306">SUM(C292:C305)</f>
        <v>19522900</v>
      </c>
      <c r="D306" s="39">
        <f t="shared" si="22"/>
        <v>0</v>
      </c>
      <c r="E306" s="39">
        <f t="shared" si="22"/>
        <v>0</v>
      </c>
      <c r="F306" s="38">
        <f t="shared" si="22"/>
        <v>0</v>
      </c>
      <c r="G306" s="38">
        <f t="shared" si="22"/>
        <v>19912700</v>
      </c>
      <c r="H306" s="38">
        <f t="shared" si="22"/>
        <v>22868400</v>
      </c>
      <c r="I306" s="38">
        <f t="shared" si="22"/>
        <v>0</v>
      </c>
      <c r="J306" s="38">
        <f t="shared" si="22"/>
        <v>0</v>
      </c>
      <c r="K306" s="38">
        <f t="shared" si="22"/>
        <v>0</v>
      </c>
      <c r="L306" s="38">
        <f t="shared" si="22"/>
        <v>22868400</v>
      </c>
    </row>
    <row r="307" spans="1:12" ht="15">
      <c r="A307" s="21"/>
      <c r="B307" s="21"/>
      <c r="C307" s="154"/>
      <c r="D307" s="70"/>
      <c r="E307" s="70"/>
      <c r="F307" s="154"/>
      <c r="G307" s="154"/>
      <c r="H307" s="154"/>
      <c r="I307" s="154"/>
      <c r="J307" s="154"/>
      <c r="K307" s="154"/>
      <c r="L307" s="154"/>
    </row>
    <row r="309" spans="1:9" ht="15" customHeight="1">
      <c r="A309" s="200" t="s">
        <v>368</v>
      </c>
      <c r="B309" s="200"/>
      <c r="C309" s="200"/>
      <c r="D309" s="200"/>
      <c r="E309" s="200"/>
      <c r="F309" s="200"/>
      <c r="G309" s="200"/>
      <c r="H309" s="200"/>
      <c r="I309" s="200"/>
    </row>
    <row r="310" ht="15">
      <c r="I310" s="3" t="s">
        <v>0</v>
      </c>
    </row>
    <row r="311" spans="1:9" ht="138" customHeight="1">
      <c r="A311" s="4" t="s">
        <v>33</v>
      </c>
      <c r="B311" s="4" t="s">
        <v>2</v>
      </c>
      <c r="C311" s="4" t="s">
        <v>34</v>
      </c>
      <c r="D311" s="4" t="s">
        <v>44</v>
      </c>
      <c r="E311" s="4" t="s">
        <v>155</v>
      </c>
      <c r="F311" s="4" t="s">
        <v>364</v>
      </c>
      <c r="G311" s="4" t="s">
        <v>365</v>
      </c>
      <c r="H311" s="4" t="s">
        <v>45</v>
      </c>
      <c r="I311" s="4" t="s">
        <v>46</v>
      </c>
    </row>
    <row r="312" spans="1:9" ht="12" customHeight="1">
      <c r="A312" s="4">
        <v>1</v>
      </c>
      <c r="B312" s="4">
        <v>2</v>
      </c>
      <c r="C312" s="4">
        <v>3</v>
      </c>
      <c r="D312" s="4">
        <v>4</v>
      </c>
      <c r="E312" s="4">
        <v>5</v>
      </c>
      <c r="F312" s="4">
        <v>6</v>
      </c>
      <c r="G312" s="4">
        <v>7</v>
      </c>
      <c r="H312" s="4">
        <v>8</v>
      </c>
      <c r="I312" s="4">
        <v>9</v>
      </c>
    </row>
    <row r="313" spans="1:9" ht="15">
      <c r="A313" s="20">
        <v>2111</v>
      </c>
      <c r="B313" s="18" t="s">
        <v>98</v>
      </c>
      <c r="C313" s="38">
        <v>10304200</v>
      </c>
      <c r="D313" s="38">
        <v>10304200</v>
      </c>
      <c r="E313" s="4">
        <v>0</v>
      </c>
      <c r="F313" s="4">
        <v>0</v>
      </c>
      <c r="G313" s="4">
        <v>0</v>
      </c>
      <c r="H313" s="4"/>
      <c r="I313" s="4"/>
    </row>
    <row r="314" spans="1:9" ht="15">
      <c r="A314" s="20">
        <v>2120</v>
      </c>
      <c r="B314" s="18" t="s">
        <v>99</v>
      </c>
      <c r="C314" s="38">
        <v>2230741</v>
      </c>
      <c r="D314" s="38">
        <v>2227557</v>
      </c>
      <c r="E314" s="4">
        <v>0</v>
      </c>
      <c r="F314" s="4">
        <v>0</v>
      </c>
      <c r="G314" s="4">
        <v>0</v>
      </c>
      <c r="H314" s="4" t="s">
        <v>6</v>
      </c>
      <c r="I314" s="4" t="s">
        <v>6</v>
      </c>
    </row>
    <row r="315" spans="1:9" ht="26.25">
      <c r="A315" s="20">
        <v>2210</v>
      </c>
      <c r="B315" s="18" t="s">
        <v>100</v>
      </c>
      <c r="C315" s="38">
        <v>1048935</v>
      </c>
      <c r="D315" s="39">
        <v>730710</v>
      </c>
      <c r="E315" s="4">
        <v>0</v>
      </c>
      <c r="F315" s="4">
        <v>0</v>
      </c>
      <c r="G315" s="4">
        <v>0</v>
      </c>
      <c r="H315" s="4"/>
      <c r="I315" s="4"/>
    </row>
    <row r="316" spans="1:9" ht="16.5" customHeight="1">
      <c r="A316" s="20">
        <v>2220</v>
      </c>
      <c r="B316" s="18" t="s">
        <v>101</v>
      </c>
      <c r="C316" s="38">
        <v>596018</v>
      </c>
      <c r="D316" s="39">
        <v>596018</v>
      </c>
      <c r="E316" s="4">
        <v>0</v>
      </c>
      <c r="F316" s="4">
        <v>0</v>
      </c>
      <c r="G316" s="4">
        <v>0</v>
      </c>
      <c r="H316" s="4" t="s">
        <v>6</v>
      </c>
      <c r="I316" s="4" t="s">
        <v>6</v>
      </c>
    </row>
    <row r="317" spans="1:9" ht="15">
      <c r="A317" s="20">
        <v>2230</v>
      </c>
      <c r="B317" s="18" t="s">
        <v>102</v>
      </c>
      <c r="C317" s="38">
        <v>2362644</v>
      </c>
      <c r="D317" s="39">
        <v>2362644</v>
      </c>
      <c r="E317" s="4">
        <v>0</v>
      </c>
      <c r="F317" s="4">
        <v>0</v>
      </c>
      <c r="G317" s="4">
        <v>0</v>
      </c>
      <c r="H317" s="4" t="s">
        <v>6</v>
      </c>
      <c r="I317" s="4" t="s">
        <v>6</v>
      </c>
    </row>
    <row r="318" spans="1:9" ht="15">
      <c r="A318" s="20">
        <v>2240</v>
      </c>
      <c r="B318" s="18" t="s">
        <v>103</v>
      </c>
      <c r="C318" s="38">
        <v>212612</v>
      </c>
      <c r="D318" s="39">
        <v>197800</v>
      </c>
      <c r="E318" s="4">
        <v>0</v>
      </c>
      <c r="F318" s="4">
        <v>0</v>
      </c>
      <c r="G318" s="4">
        <v>0</v>
      </c>
      <c r="H318" s="4"/>
      <c r="I318" s="4"/>
    </row>
    <row r="319" spans="1:9" ht="15">
      <c r="A319" s="20">
        <v>2250</v>
      </c>
      <c r="B319" s="18" t="s">
        <v>104</v>
      </c>
      <c r="C319" s="38">
        <v>37080</v>
      </c>
      <c r="D319" s="39">
        <v>35815</v>
      </c>
      <c r="E319" s="4">
        <v>0</v>
      </c>
      <c r="F319" s="4">
        <v>0</v>
      </c>
      <c r="G319" s="4">
        <v>0</v>
      </c>
      <c r="H319" s="4"/>
      <c r="I319" s="4"/>
    </row>
    <row r="320" spans="1:9" ht="26.25">
      <c r="A320" s="20">
        <v>2270</v>
      </c>
      <c r="B320" s="18" t="s">
        <v>105</v>
      </c>
      <c r="C320" s="64">
        <v>2375700</v>
      </c>
      <c r="D320" s="39">
        <v>1822740</v>
      </c>
      <c r="E320" s="4">
        <v>0</v>
      </c>
      <c r="F320" s="4">
        <v>0</v>
      </c>
      <c r="G320" s="4">
        <v>0</v>
      </c>
      <c r="H320" s="4"/>
      <c r="I320" s="4"/>
    </row>
    <row r="321" spans="1:9" ht="39">
      <c r="A321" s="20">
        <v>2282</v>
      </c>
      <c r="B321" s="18" t="s">
        <v>106</v>
      </c>
      <c r="C321" s="38">
        <v>20474</v>
      </c>
      <c r="D321" s="39">
        <v>20473</v>
      </c>
      <c r="E321" s="4">
        <v>0</v>
      </c>
      <c r="F321" s="4">
        <v>0</v>
      </c>
      <c r="G321" s="4">
        <v>0</v>
      </c>
      <c r="H321" s="4"/>
      <c r="I321" s="4"/>
    </row>
    <row r="322" spans="1:9" ht="15">
      <c r="A322" s="19">
        <v>2700</v>
      </c>
      <c r="B322" s="17" t="s">
        <v>107</v>
      </c>
      <c r="C322" s="38">
        <v>310000</v>
      </c>
      <c r="D322" s="39">
        <f>C322-F322</f>
        <v>310000</v>
      </c>
      <c r="E322" s="4">
        <v>0</v>
      </c>
      <c r="F322" s="4">
        <v>0</v>
      </c>
      <c r="G322" s="4">
        <v>0</v>
      </c>
      <c r="H322" s="4" t="s">
        <v>6</v>
      </c>
      <c r="I322" s="4" t="s">
        <v>6</v>
      </c>
    </row>
    <row r="323" spans="1:9" ht="15">
      <c r="A323" s="19">
        <v>2800</v>
      </c>
      <c r="B323" s="18" t="s">
        <v>108</v>
      </c>
      <c r="C323" s="38">
        <v>15296</v>
      </c>
      <c r="D323" s="39">
        <v>7168</v>
      </c>
      <c r="E323" s="4">
        <v>0</v>
      </c>
      <c r="F323" s="4">
        <v>0</v>
      </c>
      <c r="G323" s="4">
        <v>0</v>
      </c>
      <c r="H323" s="4" t="s">
        <v>6</v>
      </c>
      <c r="I323" s="4" t="s">
        <v>6</v>
      </c>
    </row>
    <row r="324" spans="1:9" ht="26.25">
      <c r="A324" s="20">
        <v>3110</v>
      </c>
      <c r="B324" s="18" t="s">
        <v>109</v>
      </c>
      <c r="C324" s="38"/>
      <c r="D324" s="39"/>
      <c r="E324" s="4"/>
      <c r="F324" s="4"/>
      <c r="G324" s="4"/>
      <c r="H324" s="4"/>
      <c r="I324" s="4"/>
    </row>
    <row r="325" spans="1:9" ht="16.5" customHeight="1">
      <c r="A325" s="20">
        <v>3132</v>
      </c>
      <c r="B325" s="18" t="s">
        <v>110</v>
      </c>
      <c r="C325" s="38"/>
      <c r="D325" s="39"/>
      <c r="E325" s="4"/>
      <c r="F325" s="4"/>
      <c r="G325" s="4"/>
      <c r="H325" s="4" t="s">
        <v>6</v>
      </c>
      <c r="I325" s="4" t="s">
        <v>6</v>
      </c>
    </row>
    <row r="326" spans="1:9" ht="26.25">
      <c r="A326" s="20">
        <v>3142</v>
      </c>
      <c r="B326" s="18" t="s">
        <v>111</v>
      </c>
      <c r="C326" s="38"/>
      <c r="D326" s="39"/>
      <c r="E326" s="4"/>
      <c r="F326" s="4"/>
      <c r="G326" s="4"/>
      <c r="H326" s="4" t="s">
        <v>6</v>
      </c>
      <c r="I326" s="4" t="s">
        <v>6</v>
      </c>
    </row>
    <row r="327" spans="1:9" ht="15">
      <c r="A327" s="4" t="s">
        <v>6</v>
      </c>
      <c r="B327" s="4" t="s">
        <v>9</v>
      </c>
      <c r="C327" s="38">
        <f>SUM(C313:C326)</f>
        <v>19513700</v>
      </c>
      <c r="D327" s="38">
        <f>SUM(D313:D326)</f>
        <v>18615125</v>
      </c>
      <c r="E327" s="4">
        <f>SUM(E313:E326)</f>
        <v>0</v>
      </c>
      <c r="F327" s="4">
        <f>SUM(F313:F326)</f>
        <v>0</v>
      </c>
      <c r="G327" s="4">
        <f>SUM(G313:G326)</f>
        <v>0</v>
      </c>
      <c r="H327" s="4" t="s">
        <v>6</v>
      </c>
      <c r="I327" s="4" t="s">
        <v>6</v>
      </c>
    </row>
    <row r="329" spans="1:9" ht="15" customHeight="1">
      <c r="A329" s="213" t="s">
        <v>156</v>
      </c>
      <c r="B329" s="213"/>
      <c r="C329" s="213"/>
      <c r="D329" s="213"/>
      <c r="E329" s="213"/>
      <c r="F329" s="213"/>
      <c r="G329" s="213"/>
      <c r="H329" s="213"/>
      <c r="I329" s="213"/>
    </row>
    <row r="330" spans="1:9" ht="63" customHeight="1">
      <c r="A330" s="192" t="s">
        <v>426</v>
      </c>
      <c r="B330" s="193"/>
      <c r="C330" s="193"/>
      <c r="D330" s="193"/>
      <c r="E330" s="193"/>
      <c r="F330" s="193"/>
      <c r="G330" s="193"/>
      <c r="H330" s="193"/>
      <c r="I330" s="193"/>
    </row>
    <row r="331" spans="1:9" ht="45.75" customHeight="1">
      <c r="A331" s="195" t="s">
        <v>419</v>
      </c>
      <c r="B331" s="195"/>
      <c r="C331" s="195"/>
      <c r="D331" s="195"/>
      <c r="E331" s="195"/>
      <c r="F331" s="195"/>
      <c r="G331" s="195"/>
      <c r="H331" s="195"/>
      <c r="I331" s="195"/>
    </row>
    <row r="332" spans="1:9" ht="57" customHeight="1">
      <c r="A332" s="192" t="s">
        <v>420</v>
      </c>
      <c r="B332" s="194"/>
      <c r="C332" s="194"/>
      <c r="D332" s="194"/>
      <c r="E332" s="194"/>
      <c r="F332" s="194"/>
      <c r="G332" s="194"/>
      <c r="H332" s="194"/>
      <c r="I332" s="194"/>
    </row>
    <row r="333" spans="1:9" s="12" customFormat="1" ht="30.75" customHeight="1">
      <c r="A333" s="212" t="s">
        <v>462</v>
      </c>
      <c r="B333" s="212"/>
      <c r="C333" s="10"/>
      <c r="D333" s="11"/>
      <c r="G333" s="190" t="s">
        <v>461</v>
      </c>
      <c r="H333" s="190"/>
      <c r="I333" s="190"/>
    </row>
    <row r="334" spans="1:9" s="8" customFormat="1" ht="15" customHeight="1">
      <c r="A334" s="9"/>
      <c r="D334" s="7" t="s">
        <v>47</v>
      </c>
      <c r="G334" s="211" t="s">
        <v>48</v>
      </c>
      <c r="H334" s="211"/>
      <c r="I334" s="211"/>
    </row>
    <row r="335" spans="1:9" s="12" customFormat="1" ht="12.75" customHeight="1">
      <c r="A335" s="212" t="s">
        <v>71</v>
      </c>
      <c r="B335" s="212"/>
      <c r="C335" s="10"/>
      <c r="D335" s="11"/>
      <c r="G335" s="190" t="s">
        <v>396</v>
      </c>
      <c r="H335" s="190"/>
      <c r="I335" s="190"/>
    </row>
    <row r="336" spans="1:9" s="8" customFormat="1" ht="15" customHeight="1">
      <c r="A336" s="9"/>
      <c r="D336" s="7" t="s">
        <v>47</v>
      </c>
      <c r="G336" s="211" t="s">
        <v>48</v>
      </c>
      <c r="H336" s="211"/>
      <c r="I336" s="211"/>
    </row>
  </sheetData>
  <sheetProtection/>
  <mergeCells count="182">
    <mergeCell ref="A19:P19"/>
    <mergeCell ref="A20:P20"/>
    <mergeCell ref="A21:P21"/>
    <mergeCell ref="F7:H7"/>
    <mergeCell ref="F9:H9"/>
    <mergeCell ref="J238:L238"/>
    <mergeCell ref="B221:B223"/>
    <mergeCell ref="C221:F221"/>
    <mergeCell ref="A28:P28"/>
    <mergeCell ref="A29:P29"/>
    <mergeCell ref="A30:P30"/>
    <mergeCell ref="A331:I331"/>
    <mergeCell ref="A329:I329"/>
    <mergeCell ref="A309:I309"/>
    <mergeCell ref="A173:J173"/>
    <mergeCell ref="D147:D154"/>
    <mergeCell ref="D246:F246"/>
    <mergeCell ref="D238:F238"/>
    <mergeCell ref="A235:L235"/>
    <mergeCell ref="A47:A48"/>
    <mergeCell ref="G334:I334"/>
    <mergeCell ref="A262:J262"/>
    <mergeCell ref="A264:J264"/>
    <mergeCell ref="A265:J265"/>
    <mergeCell ref="J267:J268"/>
    <mergeCell ref="F255:G255"/>
    <mergeCell ref="H255:I255"/>
    <mergeCell ref="B255:B256"/>
    <mergeCell ref="G267:G268"/>
    <mergeCell ref="A286:L286"/>
    <mergeCell ref="G336:I336"/>
    <mergeCell ref="A333:B333"/>
    <mergeCell ref="A335:B335"/>
    <mergeCell ref="I289:I290"/>
    <mergeCell ref="G289:G290"/>
    <mergeCell ref="A288:A290"/>
    <mergeCell ref="D289:D290"/>
    <mergeCell ref="E289:F289"/>
    <mergeCell ref="H289:H290"/>
    <mergeCell ref="G333:I333"/>
    <mergeCell ref="A13:N13"/>
    <mergeCell ref="A14:N14"/>
    <mergeCell ref="A15:N15"/>
    <mergeCell ref="A16:N16"/>
    <mergeCell ref="A34:A35"/>
    <mergeCell ref="B34:B35"/>
    <mergeCell ref="C34:F34"/>
    <mergeCell ref="A22:P22"/>
    <mergeCell ref="A18:P18"/>
    <mergeCell ref="A17:P17"/>
    <mergeCell ref="B47:B48"/>
    <mergeCell ref="C47:F47"/>
    <mergeCell ref="G47:J47"/>
    <mergeCell ref="A255:A256"/>
    <mergeCell ref="D156:D158"/>
    <mergeCell ref="D163:D168"/>
    <mergeCell ref="D189:D191"/>
    <mergeCell ref="D196:D201"/>
    <mergeCell ref="E222:F222"/>
    <mergeCell ref="G222:H222"/>
    <mergeCell ref="N222:N223"/>
    <mergeCell ref="A206:K206"/>
    <mergeCell ref="A219:N219"/>
    <mergeCell ref="J208:K208"/>
    <mergeCell ref="A221:A223"/>
    <mergeCell ref="M222:M223"/>
    <mergeCell ref="K221:L221"/>
    <mergeCell ref="I222:J222"/>
    <mergeCell ref="L222:L223"/>
    <mergeCell ref="C222:D222"/>
    <mergeCell ref="G221:J221"/>
    <mergeCell ref="A253:M253"/>
    <mergeCell ref="K222:K223"/>
    <mergeCell ref="G238:I238"/>
    <mergeCell ref="A236:L236"/>
    <mergeCell ref="A244:I244"/>
    <mergeCell ref="G246:I246"/>
    <mergeCell ref="A246:A247"/>
    <mergeCell ref="K62:N62"/>
    <mergeCell ref="A89:J89"/>
    <mergeCell ref="A62:A63"/>
    <mergeCell ref="B62:B63"/>
    <mergeCell ref="C62:F62"/>
    <mergeCell ref="A175:A176"/>
    <mergeCell ref="B175:B176"/>
    <mergeCell ref="C112:F112"/>
    <mergeCell ref="G112:J112"/>
    <mergeCell ref="K121:N121"/>
    <mergeCell ref="G83:J83"/>
    <mergeCell ref="K83:N83"/>
    <mergeCell ref="A110:J110"/>
    <mergeCell ref="C131:F131"/>
    <mergeCell ref="G131:J131"/>
    <mergeCell ref="A91:A92"/>
    <mergeCell ref="B91:B92"/>
    <mergeCell ref="C91:F91"/>
    <mergeCell ref="G91:J91"/>
    <mergeCell ref="A129:J129"/>
    <mergeCell ref="A131:A132"/>
    <mergeCell ref="A112:A113"/>
    <mergeCell ref="B112:B113"/>
    <mergeCell ref="E142:G142"/>
    <mergeCell ref="H142:J142"/>
    <mergeCell ref="A118:N118"/>
    <mergeCell ref="A119:N119"/>
    <mergeCell ref="A139:M139"/>
    <mergeCell ref="A121:A122"/>
    <mergeCell ref="C121:F121"/>
    <mergeCell ref="G121:J121"/>
    <mergeCell ref="B121:B122"/>
    <mergeCell ref="B131:B132"/>
    <mergeCell ref="M221:N221"/>
    <mergeCell ref="A208:A209"/>
    <mergeCell ref="B208:C208"/>
    <mergeCell ref="D208:E208"/>
    <mergeCell ref="F208:G208"/>
    <mergeCell ref="K142:M142"/>
    <mergeCell ref="A142:A143"/>
    <mergeCell ref="B142:B143"/>
    <mergeCell ref="C142:C143"/>
    <mergeCell ref="D142:D143"/>
    <mergeCell ref="C238:C239"/>
    <mergeCell ref="B246:B247"/>
    <mergeCell ref="C246:C247"/>
    <mergeCell ref="B238:B239"/>
    <mergeCell ref="C175:C176"/>
    <mergeCell ref="D180:D187"/>
    <mergeCell ref="A140:M140"/>
    <mergeCell ref="D175:D176"/>
    <mergeCell ref="E175:G175"/>
    <mergeCell ref="H175:J175"/>
    <mergeCell ref="H208:I208"/>
    <mergeCell ref="J289:K289"/>
    <mergeCell ref="E267:E268"/>
    <mergeCell ref="F267:F268"/>
    <mergeCell ref="H267:I267"/>
    <mergeCell ref="D267:D268"/>
    <mergeCell ref="C289:C290"/>
    <mergeCell ref="C288:G288"/>
    <mergeCell ref="A32:N32"/>
    <mergeCell ref="A45:J45"/>
    <mergeCell ref="A59:N59"/>
    <mergeCell ref="A81:N81"/>
    <mergeCell ref="H288:L288"/>
    <mergeCell ref="C255:C256"/>
    <mergeCell ref="D255:E255"/>
    <mergeCell ref="A238:A239"/>
    <mergeCell ref="A27:P27"/>
    <mergeCell ref="A332:I332"/>
    <mergeCell ref="A60:N60"/>
    <mergeCell ref="B267:B268"/>
    <mergeCell ref="G62:J62"/>
    <mergeCell ref="A31:N31"/>
    <mergeCell ref="G34:J34"/>
    <mergeCell ref="L289:L290"/>
    <mergeCell ref="B288:B290"/>
    <mergeCell ref="J255:K255"/>
    <mergeCell ref="G335:I335"/>
    <mergeCell ref="K34:N34"/>
    <mergeCell ref="A83:A84"/>
    <mergeCell ref="B83:B84"/>
    <mergeCell ref="C83:F83"/>
    <mergeCell ref="A263:M263"/>
    <mergeCell ref="A330:I330"/>
    <mergeCell ref="C267:C268"/>
    <mergeCell ref="L255:M255"/>
    <mergeCell ref="A267:A268"/>
    <mergeCell ref="AG21:CD21"/>
    <mergeCell ref="CE21:EC21"/>
    <mergeCell ref="ED21:GB21"/>
    <mergeCell ref="GC21:IA21"/>
    <mergeCell ref="A23:P23"/>
    <mergeCell ref="A26:P26"/>
    <mergeCell ref="A24:P24"/>
    <mergeCell ref="A25:P25"/>
    <mergeCell ref="C5:J5"/>
    <mergeCell ref="A7:E7"/>
    <mergeCell ref="A9:E9"/>
    <mergeCell ref="F10:I10"/>
    <mergeCell ref="F11:I11"/>
    <mergeCell ref="B8:E8"/>
    <mergeCell ref="B6:E6"/>
  </mergeCells>
  <printOptions/>
  <pageMargins left="0.15748031496062992" right="0.15748031496062992" top="0.31496062992125984" bottom="0.2755905511811024" header="0.31496062992125984" footer="0.31496062992125984"/>
  <pageSetup fitToHeight="50" fitToWidth="1" horizontalDpi="360" verticalDpi="360" orientation="landscape" paperSize="9" scale="7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B290"/>
  <sheetViews>
    <sheetView view="pageBreakPreview" zoomScaleSheetLayoutView="100" zoomScalePageLayoutView="0" workbookViewId="0" topLeftCell="A259">
      <selection activeCell="J37" sqref="J37"/>
    </sheetView>
  </sheetViews>
  <sheetFormatPr defaultColWidth="9.140625" defaultRowHeight="15"/>
  <cols>
    <col min="1" max="1" width="11.7109375" style="1" customWidth="1"/>
    <col min="2" max="2" width="35.7109375" style="1" customWidth="1"/>
    <col min="3" max="9" width="11.28125" style="1" customWidth="1"/>
    <col min="10" max="10" width="11.7109375" style="1" customWidth="1"/>
    <col min="11" max="14" width="11.28125" style="1" customWidth="1"/>
    <col min="15" max="16384" width="9.140625" style="1" customWidth="1"/>
  </cols>
  <sheetData>
    <row r="1" spans="3:10" ht="15">
      <c r="C1" s="95"/>
      <c r="G1" s="87"/>
      <c r="H1" s="8" t="s">
        <v>322</v>
      </c>
      <c r="I1" s="8"/>
      <c r="J1" s="88"/>
    </row>
    <row r="2" spans="3:10" ht="15">
      <c r="C2" s="95"/>
      <c r="G2" s="87"/>
      <c r="H2" s="8" t="s">
        <v>323</v>
      </c>
      <c r="I2" s="8"/>
      <c r="J2" s="88"/>
    </row>
    <row r="3" spans="7:10" ht="15">
      <c r="G3" s="87"/>
      <c r="H3" s="8" t="s">
        <v>324</v>
      </c>
      <c r="I3" s="8"/>
      <c r="J3" s="88"/>
    </row>
    <row r="4" spans="7:10" ht="15">
      <c r="G4" s="87"/>
      <c r="H4" s="87"/>
      <c r="I4" s="87"/>
      <c r="J4" s="88"/>
    </row>
    <row r="5" spans="3:10" ht="15">
      <c r="C5" s="183" t="s">
        <v>335</v>
      </c>
      <c r="D5" s="183"/>
      <c r="E5" s="183"/>
      <c r="F5" s="183"/>
      <c r="G5" s="183"/>
      <c r="H5" s="183"/>
      <c r="I5" s="183"/>
      <c r="J5" s="183"/>
    </row>
    <row r="6" spans="1:10" ht="35.25" customHeight="1">
      <c r="A6" s="89" t="s">
        <v>325</v>
      </c>
      <c r="B6" s="187" t="s">
        <v>343</v>
      </c>
      <c r="C6" s="187"/>
      <c r="D6" s="187"/>
      <c r="E6" s="187"/>
      <c r="F6" s="97"/>
      <c r="G6" s="114" t="s">
        <v>394</v>
      </c>
      <c r="H6" s="8"/>
      <c r="I6" s="86"/>
      <c r="J6" s="8">
        <v>3195961</v>
      </c>
    </row>
    <row r="7" spans="1:10" ht="41.25" customHeight="1">
      <c r="A7" s="184" t="s">
        <v>326</v>
      </c>
      <c r="B7" s="184"/>
      <c r="C7" s="184"/>
      <c r="D7" s="184"/>
      <c r="E7" s="184"/>
      <c r="F7" s="186" t="s">
        <v>327</v>
      </c>
      <c r="G7" s="186"/>
      <c r="H7" s="186"/>
      <c r="I7" s="93"/>
      <c r="J7" s="92" t="s">
        <v>337</v>
      </c>
    </row>
    <row r="8" spans="1:10" ht="48" customHeight="1">
      <c r="A8" s="89" t="s">
        <v>328</v>
      </c>
      <c r="B8" s="187" t="s">
        <v>343</v>
      </c>
      <c r="C8" s="187"/>
      <c r="D8" s="187"/>
      <c r="E8" s="187"/>
      <c r="F8" s="90"/>
      <c r="G8" s="114" t="s">
        <v>395</v>
      </c>
      <c r="H8" s="8"/>
      <c r="I8" s="90"/>
      <c r="J8" s="8">
        <v>3195961</v>
      </c>
    </row>
    <row r="9" spans="1:10" ht="63" customHeight="1">
      <c r="A9" s="184" t="s">
        <v>329</v>
      </c>
      <c r="B9" s="184"/>
      <c r="C9" s="184"/>
      <c r="D9" s="184"/>
      <c r="E9" s="184"/>
      <c r="F9" s="186" t="s">
        <v>330</v>
      </c>
      <c r="G9" s="186"/>
      <c r="H9" s="186"/>
      <c r="I9" s="93"/>
      <c r="J9" s="92" t="s">
        <v>337</v>
      </c>
    </row>
    <row r="10" spans="1:10" ht="47.25" customHeight="1">
      <c r="A10" s="89" t="s">
        <v>406</v>
      </c>
      <c r="C10" s="90">
        <v>3241</v>
      </c>
      <c r="D10" s="91"/>
      <c r="E10" s="110">
        <v>1090</v>
      </c>
      <c r="F10" s="185" t="s">
        <v>407</v>
      </c>
      <c r="G10" s="185"/>
      <c r="H10" s="185"/>
      <c r="I10" s="185"/>
      <c r="J10" s="96">
        <v>7400000000</v>
      </c>
    </row>
    <row r="11" spans="1:10" ht="91.5" customHeight="1">
      <c r="A11" s="93" t="s">
        <v>336</v>
      </c>
      <c r="B11" s="93"/>
      <c r="C11" s="92" t="s">
        <v>331</v>
      </c>
      <c r="D11" s="90"/>
      <c r="E11" s="92" t="s">
        <v>332</v>
      </c>
      <c r="F11" s="186" t="s">
        <v>333</v>
      </c>
      <c r="G11" s="186"/>
      <c r="H11" s="186"/>
      <c r="I11" s="186"/>
      <c r="J11" s="94" t="s">
        <v>338</v>
      </c>
    </row>
    <row r="12" spans="3:4" ht="11.25" customHeight="1">
      <c r="C12" s="3" t="s">
        <v>334</v>
      </c>
      <c r="D12" s="2"/>
    </row>
    <row r="13" spans="1:2" ht="11.25" customHeight="1">
      <c r="A13" s="3"/>
      <c r="B13" s="2"/>
    </row>
    <row r="14" spans="1:14" ht="15">
      <c r="A14" s="195" t="s">
        <v>72</v>
      </c>
      <c r="B14" s="195"/>
      <c r="C14" s="195"/>
      <c r="D14" s="195"/>
      <c r="E14" s="195"/>
      <c r="F14" s="195"/>
      <c r="G14" s="195"/>
      <c r="H14" s="195"/>
      <c r="I14" s="195"/>
      <c r="J14" s="195"/>
      <c r="K14" s="195"/>
      <c r="L14" s="195"/>
      <c r="M14" s="195"/>
      <c r="N14" s="195"/>
    </row>
    <row r="15" spans="1:14" ht="32.25" customHeight="1">
      <c r="A15" s="195" t="s">
        <v>305</v>
      </c>
      <c r="B15" s="195"/>
      <c r="C15" s="195"/>
      <c r="D15" s="195"/>
      <c r="E15" s="195"/>
      <c r="F15" s="195"/>
      <c r="G15" s="195"/>
      <c r="H15" s="195"/>
      <c r="I15" s="195"/>
      <c r="J15" s="195"/>
      <c r="K15" s="195"/>
      <c r="L15" s="195"/>
      <c r="M15" s="195"/>
      <c r="N15" s="195"/>
    </row>
    <row r="16" spans="1:14" ht="30" customHeight="1">
      <c r="A16" s="195" t="s">
        <v>306</v>
      </c>
      <c r="B16" s="195"/>
      <c r="C16" s="195"/>
      <c r="D16" s="195"/>
      <c r="E16" s="195"/>
      <c r="F16" s="195"/>
      <c r="G16" s="195"/>
      <c r="H16" s="195"/>
      <c r="I16" s="195"/>
      <c r="J16" s="195"/>
      <c r="K16" s="195"/>
      <c r="L16" s="195"/>
      <c r="M16" s="195"/>
      <c r="N16" s="195"/>
    </row>
    <row r="17" spans="1:14" ht="15">
      <c r="A17" s="195" t="s">
        <v>67</v>
      </c>
      <c r="B17" s="195"/>
      <c r="C17" s="195"/>
      <c r="D17" s="195"/>
      <c r="E17" s="195"/>
      <c r="F17" s="195"/>
      <c r="G17" s="195"/>
      <c r="H17" s="195"/>
      <c r="I17" s="195"/>
      <c r="J17" s="195"/>
      <c r="K17" s="195"/>
      <c r="L17" s="195"/>
      <c r="M17" s="195"/>
      <c r="N17" s="195"/>
    </row>
    <row r="18" spans="1:32" s="13" customFormat="1" ht="18.75" customHeight="1">
      <c r="A18" s="210" t="s">
        <v>79</v>
      </c>
      <c r="B18" s="210"/>
      <c r="C18" s="210"/>
      <c r="D18" s="210"/>
      <c r="E18" s="210"/>
      <c r="F18" s="210"/>
      <c r="G18" s="210"/>
      <c r="H18" s="210"/>
      <c r="I18" s="210"/>
      <c r="J18" s="210"/>
      <c r="K18" s="210"/>
      <c r="L18" s="210"/>
      <c r="M18" s="210"/>
      <c r="N18" s="210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</row>
    <row r="19" spans="1:32" s="13" customFormat="1" ht="18.75" customHeight="1">
      <c r="A19" s="188" t="s">
        <v>378</v>
      </c>
      <c r="B19" s="188"/>
      <c r="C19" s="188"/>
      <c r="D19" s="188"/>
      <c r="E19" s="188"/>
      <c r="F19" s="188"/>
      <c r="G19" s="188"/>
      <c r="H19" s="188"/>
      <c r="I19" s="188"/>
      <c r="J19" s="188"/>
      <c r="K19" s="188"/>
      <c r="L19" s="188"/>
      <c r="M19" s="188"/>
      <c r="N19" s="188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</row>
    <row r="20" spans="1:32" s="15" customFormat="1" ht="29.25" customHeight="1">
      <c r="A20" s="188" t="s">
        <v>341</v>
      </c>
      <c r="B20" s="189"/>
      <c r="C20" s="189"/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</row>
    <row r="21" spans="1:32" s="15" customFormat="1" ht="36.75" customHeight="1">
      <c r="A21" s="188" t="s">
        <v>308</v>
      </c>
      <c r="B21" s="189"/>
      <c r="C21" s="189"/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</row>
    <row r="22" spans="1:236" s="16" customFormat="1" ht="30.75" customHeight="1">
      <c r="A22" s="188" t="s">
        <v>81</v>
      </c>
      <c r="B22" s="189"/>
      <c r="C22" s="189"/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88"/>
      <c r="AH22" s="188"/>
      <c r="AI22" s="188"/>
      <c r="AJ22" s="188"/>
      <c r="AK22" s="188"/>
      <c r="AL22" s="188"/>
      <c r="AM22" s="188"/>
      <c r="AN22" s="188"/>
      <c r="AO22" s="188"/>
      <c r="AP22" s="188"/>
      <c r="AQ22" s="188"/>
      <c r="AR22" s="188"/>
      <c r="AS22" s="188"/>
      <c r="AT22" s="188"/>
      <c r="AU22" s="188"/>
      <c r="AV22" s="188"/>
      <c r="AW22" s="188"/>
      <c r="AX22" s="188"/>
      <c r="AY22" s="188"/>
      <c r="AZ22" s="188"/>
      <c r="BA22" s="188"/>
      <c r="BB22" s="188"/>
      <c r="BC22" s="188"/>
      <c r="BD22" s="188"/>
      <c r="BE22" s="188"/>
      <c r="BF22" s="188"/>
      <c r="BG22" s="188"/>
      <c r="BH22" s="188"/>
      <c r="BI22" s="188"/>
      <c r="BJ22" s="188"/>
      <c r="BK22" s="188"/>
      <c r="BL22" s="188"/>
      <c r="BM22" s="188"/>
      <c r="BN22" s="188"/>
      <c r="BO22" s="188"/>
      <c r="BP22" s="188"/>
      <c r="BQ22" s="188"/>
      <c r="BR22" s="188"/>
      <c r="BS22" s="188"/>
      <c r="BT22" s="188"/>
      <c r="BU22" s="188"/>
      <c r="BV22" s="188"/>
      <c r="BW22" s="188"/>
      <c r="BX22" s="188"/>
      <c r="BY22" s="188"/>
      <c r="BZ22" s="188"/>
      <c r="CA22" s="188"/>
      <c r="CB22" s="188"/>
      <c r="CC22" s="188"/>
      <c r="CD22" s="188"/>
      <c r="CE22" s="188"/>
      <c r="CF22" s="188"/>
      <c r="CG22" s="188"/>
      <c r="CH22" s="188"/>
      <c r="CI22" s="188"/>
      <c r="CJ22" s="188"/>
      <c r="CK22" s="188"/>
      <c r="CL22" s="188"/>
      <c r="CM22" s="188"/>
      <c r="CN22" s="188"/>
      <c r="CO22" s="188"/>
      <c r="CP22" s="188"/>
      <c r="CQ22" s="188"/>
      <c r="CR22" s="188"/>
      <c r="CS22" s="188"/>
      <c r="CT22" s="188"/>
      <c r="CU22" s="188"/>
      <c r="CV22" s="188"/>
      <c r="CW22" s="188"/>
      <c r="CX22" s="188"/>
      <c r="CY22" s="188"/>
      <c r="CZ22" s="188"/>
      <c r="DA22" s="188"/>
      <c r="DB22" s="188"/>
      <c r="DC22" s="188"/>
      <c r="DD22" s="188"/>
      <c r="DE22" s="188"/>
      <c r="DF22" s="188"/>
      <c r="DG22" s="188"/>
      <c r="DH22" s="188"/>
      <c r="DI22" s="188"/>
      <c r="DJ22" s="188"/>
      <c r="DK22" s="188"/>
      <c r="DL22" s="188"/>
      <c r="DM22" s="188"/>
      <c r="DN22" s="188"/>
      <c r="DO22" s="188"/>
      <c r="DP22" s="188"/>
      <c r="DQ22" s="188"/>
      <c r="DR22" s="188"/>
      <c r="DS22" s="188"/>
      <c r="DT22" s="188"/>
      <c r="DU22" s="188"/>
      <c r="DV22" s="188"/>
      <c r="DW22" s="188"/>
      <c r="DX22" s="188"/>
      <c r="DY22" s="188"/>
      <c r="DZ22" s="188"/>
      <c r="EA22" s="188"/>
      <c r="EB22" s="188"/>
      <c r="EC22" s="188"/>
      <c r="ED22" s="188"/>
      <c r="EE22" s="188"/>
      <c r="EF22" s="188"/>
      <c r="EG22" s="188"/>
      <c r="EH22" s="188"/>
      <c r="EI22" s="188"/>
      <c r="EJ22" s="188"/>
      <c r="EK22" s="188"/>
      <c r="EL22" s="188"/>
      <c r="EM22" s="188"/>
      <c r="EN22" s="188"/>
      <c r="EO22" s="188"/>
      <c r="EP22" s="188"/>
      <c r="EQ22" s="188"/>
      <c r="ER22" s="188"/>
      <c r="ES22" s="188"/>
      <c r="ET22" s="188"/>
      <c r="EU22" s="188"/>
      <c r="EV22" s="188"/>
      <c r="EW22" s="188"/>
      <c r="EX22" s="188"/>
      <c r="EY22" s="188"/>
      <c r="EZ22" s="188"/>
      <c r="FA22" s="188"/>
      <c r="FB22" s="188"/>
      <c r="FC22" s="188"/>
      <c r="FD22" s="188"/>
      <c r="FE22" s="188"/>
      <c r="FF22" s="188"/>
      <c r="FG22" s="188"/>
      <c r="FH22" s="188"/>
      <c r="FI22" s="188"/>
      <c r="FJ22" s="188"/>
      <c r="FK22" s="188"/>
      <c r="FL22" s="188"/>
      <c r="FM22" s="188"/>
      <c r="FN22" s="188"/>
      <c r="FO22" s="188"/>
      <c r="FP22" s="188"/>
      <c r="FQ22" s="188"/>
      <c r="FR22" s="188"/>
      <c r="FS22" s="188"/>
      <c r="FT22" s="188"/>
      <c r="FU22" s="188"/>
      <c r="FV22" s="188"/>
      <c r="FW22" s="188"/>
      <c r="FX22" s="188"/>
      <c r="FY22" s="188"/>
      <c r="FZ22" s="188"/>
      <c r="GA22" s="188"/>
      <c r="GB22" s="188"/>
      <c r="GC22" s="188"/>
      <c r="GD22" s="188"/>
      <c r="GE22" s="188"/>
      <c r="GF22" s="188"/>
      <c r="GG22" s="188"/>
      <c r="GH22" s="188"/>
      <c r="GI22" s="188"/>
      <c r="GJ22" s="188"/>
      <c r="GK22" s="188"/>
      <c r="GL22" s="188"/>
      <c r="GM22" s="188"/>
      <c r="GN22" s="188"/>
      <c r="GO22" s="188"/>
      <c r="GP22" s="188"/>
      <c r="GQ22" s="188"/>
      <c r="GR22" s="188"/>
      <c r="GS22" s="188"/>
      <c r="GT22" s="188"/>
      <c r="GU22" s="188"/>
      <c r="GV22" s="188"/>
      <c r="GW22" s="188"/>
      <c r="GX22" s="188"/>
      <c r="GY22" s="188"/>
      <c r="GZ22" s="188"/>
      <c r="HA22" s="188"/>
      <c r="HB22" s="188"/>
      <c r="HC22" s="188"/>
      <c r="HD22" s="188"/>
      <c r="HE22" s="188"/>
      <c r="HF22" s="188"/>
      <c r="HG22" s="188"/>
      <c r="HH22" s="188"/>
      <c r="HI22" s="188"/>
      <c r="HJ22" s="188"/>
      <c r="HK22" s="188"/>
      <c r="HL22" s="188"/>
      <c r="HM22" s="188"/>
      <c r="HN22" s="188"/>
      <c r="HO22" s="188"/>
      <c r="HP22" s="188"/>
      <c r="HQ22" s="188"/>
      <c r="HR22" s="188"/>
      <c r="HS22" s="188"/>
      <c r="HT22" s="188"/>
      <c r="HU22" s="188"/>
      <c r="HV22" s="188"/>
      <c r="HW22" s="188"/>
      <c r="HX22" s="188"/>
      <c r="HY22" s="188"/>
      <c r="HZ22" s="188"/>
      <c r="IA22" s="188"/>
      <c r="IB22" s="14"/>
    </row>
    <row r="23" spans="1:236" s="15" customFormat="1" ht="36" customHeight="1">
      <c r="A23" s="188" t="s">
        <v>307</v>
      </c>
      <c r="B23" s="189"/>
      <c r="C23" s="189"/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</row>
    <row r="24" spans="1:14" ht="15">
      <c r="A24" s="195" t="s">
        <v>68</v>
      </c>
      <c r="B24" s="195"/>
      <c r="C24" s="195"/>
      <c r="D24" s="195"/>
      <c r="E24" s="195"/>
      <c r="F24" s="195"/>
      <c r="G24" s="195"/>
      <c r="H24" s="195"/>
      <c r="I24" s="195"/>
      <c r="J24" s="195"/>
      <c r="K24" s="195"/>
      <c r="L24" s="195"/>
      <c r="M24" s="195"/>
      <c r="N24" s="195"/>
    </row>
    <row r="25" spans="1:14" ht="15">
      <c r="A25" s="195" t="s">
        <v>372</v>
      </c>
      <c r="B25" s="195"/>
      <c r="C25" s="195"/>
      <c r="D25" s="195"/>
      <c r="E25" s="195"/>
      <c r="F25" s="195"/>
      <c r="G25" s="195"/>
      <c r="H25" s="195"/>
      <c r="I25" s="195"/>
      <c r="J25" s="195"/>
      <c r="K25" s="195"/>
      <c r="L25" s="195"/>
      <c r="M25" s="195"/>
      <c r="N25" s="195"/>
    </row>
    <row r="26" ht="15">
      <c r="N26" s="3" t="s">
        <v>0</v>
      </c>
    </row>
    <row r="27" spans="1:14" ht="15">
      <c r="A27" s="191" t="s">
        <v>1</v>
      </c>
      <c r="B27" s="191" t="s">
        <v>2</v>
      </c>
      <c r="C27" s="191" t="s">
        <v>344</v>
      </c>
      <c r="D27" s="191"/>
      <c r="E27" s="191"/>
      <c r="F27" s="191"/>
      <c r="G27" s="191" t="s">
        <v>345</v>
      </c>
      <c r="H27" s="191"/>
      <c r="I27" s="191"/>
      <c r="J27" s="191"/>
      <c r="K27" s="191" t="s">
        <v>346</v>
      </c>
      <c r="L27" s="191"/>
      <c r="M27" s="191"/>
      <c r="N27" s="191"/>
    </row>
    <row r="28" spans="1:14" ht="68.25" customHeight="1">
      <c r="A28" s="191"/>
      <c r="B28" s="191"/>
      <c r="C28" s="4" t="s">
        <v>3</v>
      </c>
      <c r="D28" s="4" t="s">
        <v>4</v>
      </c>
      <c r="E28" s="4" t="s">
        <v>5</v>
      </c>
      <c r="F28" s="4" t="s">
        <v>51</v>
      </c>
      <c r="G28" s="4" t="s">
        <v>3</v>
      </c>
      <c r="H28" s="4" t="s">
        <v>4</v>
      </c>
      <c r="I28" s="4" t="s">
        <v>5</v>
      </c>
      <c r="J28" s="4" t="s">
        <v>49</v>
      </c>
      <c r="K28" s="4" t="s">
        <v>3</v>
      </c>
      <c r="L28" s="4" t="s">
        <v>4</v>
      </c>
      <c r="M28" s="4" t="s">
        <v>5</v>
      </c>
      <c r="N28" s="4" t="s">
        <v>50</v>
      </c>
    </row>
    <row r="29" spans="1:14" ht="15">
      <c r="A29" s="4">
        <v>1</v>
      </c>
      <c r="B29" s="4">
        <v>2</v>
      </c>
      <c r="C29" s="4">
        <v>3</v>
      </c>
      <c r="D29" s="4">
        <v>4</v>
      </c>
      <c r="E29" s="4">
        <v>5</v>
      </c>
      <c r="F29" s="4">
        <v>6</v>
      </c>
      <c r="G29" s="4">
        <v>7</v>
      </c>
      <c r="H29" s="4">
        <v>8</v>
      </c>
      <c r="I29" s="4">
        <v>9</v>
      </c>
      <c r="J29" s="4">
        <v>10</v>
      </c>
      <c r="K29" s="4">
        <v>11</v>
      </c>
      <c r="L29" s="4">
        <v>12</v>
      </c>
      <c r="M29" s="4">
        <v>13</v>
      </c>
      <c r="N29" s="4">
        <v>14</v>
      </c>
    </row>
    <row r="30" spans="1:14" ht="30">
      <c r="A30" s="4">
        <v>25010000</v>
      </c>
      <c r="B30" s="5" t="s">
        <v>7</v>
      </c>
      <c r="C30" s="127">
        <v>2346701.3</v>
      </c>
      <c r="D30" s="31" t="s">
        <v>8</v>
      </c>
      <c r="E30" s="31" t="s">
        <v>8</v>
      </c>
      <c r="F30" s="31">
        <f>C30</f>
        <v>2346701.3</v>
      </c>
      <c r="G30" s="31">
        <v>7328840</v>
      </c>
      <c r="H30" s="31" t="s">
        <v>8</v>
      </c>
      <c r="I30" s="31" t="s">
        <v>8</v>
      </c>
      <c r="J30" s="31">
        <f>G30</f>
        <v>7328840</v>
      </c>
      <c r="K30" s="31">
        <v>7674500</v>
      </c>
      <c r="L30" s="31" t="s">
        <v>8</v>
      </c>
      <c r="M30" s="31" t="s">
        <v>8</v>
      </c>
      <c r="N30" s="31">
        <f>K30</f>
        <v>7674500</v>
      </c>
    </row>
    <row r="31" spans="1:14" ht="30">
      <c r="A31" s="4" t="s">
        <v>160</v>
      </c>
      <c r="B31" s="5" t="s">
        <v>158</v>
      </c>
      <c r="C31" s="31" t="s">
        <v>8</v>
      </c>
      <c r="D31" s="31"/>
      <c r="E31" s="31"/>
      <c r="F31" s="31"/>
      <c r="G31" s="31" t="s">
        <v>8</v>
      </c>
      <c r="H31" s="158"/>
      <c r="I31" s="31"/>
      <c r="J31" s="31"/>
      <c r="K31" s="31" t="s">
        <v>8</v>
      </c>
      <c r="L31" s="31"/>
      <c r="M31" s="31"/>
      <c r="N31" s="31"/>
    </row>
    <row r="32" spans="1:14" ht="45">
      <c r="A32" s="4" t="s">
        <v>161</v>
      </c>
      <c r="B32" s="5" t="s">
        <v>159</v>
      </c>
      <c r="C32" s="31" t="s">
        <v>8</v>
      </c>
      <c r="D32" s="31">
        <v>922.2</v>
      </c>
      <c r="E32" s="31"/>
      <c r="F32" s="31">
        <v>922.2</v>
      </c>
      <c r="G32" s="31" t="s">
        <v>8</v>
      </c>
      <c r="H32" s="158"/>
      <c r="I32" s="31"/>
      <c r="J32" s="31"/>
      <c r="K32" s="31" t="s">
        <v>8</v>
      </c>
      <c r="L32" s="31"/>
      <c r="M32" s="31"/>
      <c r="N32" s="31"/>
    </row>
    <row r="33" spans="1:14" ht="30">
      <c r="A33" s="4">
        <v>25020100</v>
      </c>
      <c r="B33" s="5" t="s">
        <v>157</v>
      </c>
      <c r="C33" s="31" t="s">
        <v>8</v>
      </c>
      <c r="D33" s="31">
        <v>13350</v>
      </c>
      <c r="E33" s="130"/>
      <c r="F33" s="31">
        <v>13350</v>
      </c>
      <c r="G33" s="31" t="s">
        <v>8</v>
      </c>
      <c r="H33" s="158"/>
      <c r="I33" s="31" t="s">
        <v>6</v>
      </c>
      <c r="J33" s="31"/>
      <c r="K33" s="31" t="s">
        <v>8</v>
      </c>
      <c r="L33" s="31" t="s">
        <v>6</v>
      </c>
      <c r="M33" s="31" t="s">
        <v>6</v>
      </c>
      <c r="N33" s="31"/>
    </row>
    <row r="34" spans="1:14" ht="75">
      <c r="A34" s="4">
        <v>25020200</v>
      </c>
      <c r="B34" s="5" t="s">
        <v>77</v>
      </c>
      <c r="C34" s="31" t="s">
        <v>8</v>
      </c>
      <c r="D34" s="31"/>
      <c r="E34" s="31"/>
      <c r="F34" s="31"/>
      <c r="G34" s="31" t="s">
        <v>8</v>
      </c>
      <c r="H34" s="31"/>
      <c r="I34" s="31"/>
      <c r="J34" s="31"/>
      <c r="K34" s="31" t="s">
        <v>8</v>
      </c>
      <c r="L34" s="31"/>
      <c r="M34" s="31"/>
      <c r="N34" s="31"/>
    </row>
    <row r="35" spans="1:14" ht="45">
      <c r="A35" s="4">
        <v>602400</v>
      </c>
      <c r="B35" s="5" t="s">
        <v>76</v>
      </c>
      <c r="C35" s="31" t="s">
        <v>8</v>
      </c>
      <c r="D35" s="31"/>
      <c r="E35" s="31"/>
      <c r="F35" s="31">
        <f>D35</f>
        <v>0</v>
      </c>
      <c r="G35" s="31" t="s">
        <v>8</v>
      </c>
      <c r="H35" s="31">
        <v>455740</v>
      </c>
      <c r="I35" s="31">
        <v>455740</v>
      </c>
      <c r="J35" s="31">
        <f>H35</f>
        <v>455740</v>
      </c>
      <c r="K35" s="31" t="s">
        <v>8</v>
      </c>
      <c r="L35" s="31">
        <v>41000</v>
      </c>
      <c r="M35" s="31">
        <v>41000</v>
      </c>
      <c r="N35" s="31">
        <v>41000</v>
      </c>
    </row>
    <row r="36" spans="1:14" ht="15">
      <c r="A36" s="4" t="s">
        <v>6</v>
      </c>
      <c r="B36" s="4" t="s">
        <v>9</v>
      </c>
      <c r="C36" s="39">
        <f>C30</f>
        <v>2346701.3</v>
      </c>
      <c r="D36" s="39">
        <f>SUM(D31:D35)</f>
        <v>14272.2</v>
      </c>
      <c r="E36" s="39">
        <f>SUM(E31:E35)</f>
        <v>0</v>
      </c>
      <c r="F36" s="39">
        <f>SUM(F30:F35)</f>
        <v>2360973.5</v>
      </c>
      <c r="G36" s="39">
        <f>G30</f>
        <v>7328840</v>
      </c>
      <c r="H36" s="39">
        <f>SUM(H31:H35)</f>
        <v>455740</v>
      </c>
      <c r="I36" s="39">
        <f>SUM(I31:I35)</f>
        <v>455740</v>
      </c>
      <c r="J36" s="39">
        <f>SUM(J30:J35)</f>
        <v>7784580</v>
      </c>
      <c r="K36" s="39">
        <f>K30</f>
        <v>7674500</v>
      </c>
      <c r="L36" s="39">
        <f>SUM(L31:L35)</f>
        <v>41000</v>
      </c>
      <c r="M36" s="39">
        <f>SUM(M31:M35)</f>
        <v>41000</v>
      </c>
      <c r="N36" s="39">
        <f>SUM(N30:N35)</f>
        <v>7715500</v>
      </c>
    </row>
    <row r="37" ht="12" customHeight="1"/>
    <row r="38" spans="1:10" ht="15">
      <c r="A38" s="206" t="s">
        <v>91</v>
      </c>
      <c r="B38" s="206"/>
      <c r="C38" s="206"/>
      <c r="D38" s="206"/>
      <c r="E38" s="206"/>
      <c r="F38" s="206"/>
      <c r="G38" s="206"/>
      <c r="H38" s="206"/>
      <c r="I38" s="206"/>
      <c r="J38" s="206"/>
    </row>
    <row r="39" spans="10:16" ht="15">
      <c r="J39" s="3" t="s">
        <v>0</v>
      </c>
      <c r="P39" s="159"/>
    </row>
    <row r="40" spans="1:10" ht="15">
      <c r="A40" s="191" t="s">
        <v>1</v>
      </c>
      <c r="B40" s="191" t="s">
        <v>2</v>
      </c>
      <c r="C40" s="191" t="s">
        <v>89</v>
      </c>
      <c r="D40" s="191"/>
      <c r="E40" s="191"/>
      <c r="F40" s="191"/>
      <c r="G40" s="191" t="s">
        <v>348</v>
      </c>
      <c r="H40" s="191"/>
      <c r="I40" s="191"/>
      <c r="J40" s="191"/>
    </row>
    <row r="41" spans="1:10" ht="60.75" customHeight="1">
      <c r="A41" s="191"/>
      <c r="B41" s="191"/>
      <c r="C41" s="4" t="s">
        <v>3</v>
      </c>
      <c r="D41" s="4" t="s">
        <v>4</v>
      </c>
      <c r="E41" s="4" t="s">
        <v>5</v>
      </c>
      <c r="F41" s="4" t="s">
        <v>51</v>
      </c>
      <c r="G41" s="4" t="s">
        <v>3</v>
      </c>
      <c r="H41" s="4" t="s">
        <v>4</v>
      </c>
      <c r="I41" s="4" t="s">
        <v>5</v>
      </c>
      <c r="J41" s="4" t="s">
        <v>49</v>
      </c>
    </row>
    <row r="42" spans="1:10" ht="15">
      <c r="A42" s="4">
        <v>1</v>
      </c>
      <c r="B42" s="4">
        <v>2</v>
      </c>
      <c r="C42" s="4">
        <v>3</v>
      </c>
      <c r="D42" s="4">
        <v>4</v>
      </c>
      <c r="E42" s="4">
        <v>5</v>
      </c>
      <c r="F42" s="4">
        <v>6</v>
      </c>
      <c r="G42" s="4">
        <v>7</v>
      </c>
      <c r="H42" s="4">
        <v>8</v>
      </c>
      <c r="I42" s="4">
        <v>9</v>
      </c>
      <c r="J42" s="4">
        <v>10</v>
      </c>
    </row>
    <row r="43" spans="1:10" ht="30">
      <c r="A43" s="5" t="s">
        <v>6</v>
      </c>
      <c r="B43" s="5" t="s">
        <v>7</v>
      </c>
      <c r="C43" s="39">
        <v>8219700</v>
      </c>
      <c r="D43" s="4" t="s">
        <v>8</v>
      </c>
      <c r="E43" s="4" t="s">
        <v>6</v>
      </c>
      <c r="F43" s="39">
        <f>C43</f>
        <v>8219700</v>
      </c>
      <c r="G43" s="39">
        <v>8766700</v>
      </c>
      <c r="H43" s="4" t="s">
        <v>8</v>
      </c>
      <c r="I43" s="4" t="s">
        <v>6</v>
      </c>
      <c r="J43" s="38">
        <f>G43</f>
        <v>8766700</v>
      </c>
    </row>
    <row r="44" spans="1:10" ht="30">
      <c r="A44" s="4" t="s">
        <v>160</v>
      </c>
      <c r="B44" s="5" t="s">
        <v>158</v>
      </c>
      <c r="C44" s="4"/>
      <c r="D44" s="4"/>
      <c r="E44" s="4"/>
      <c r="F44" s="4"/>
      <c r="G44" s="4"/>
      <c r="H44" s="4"/>
      <c r="I44" s="4"/>
      <c r="J44" s="5"/>
    </row>
    <row r="45" spans="1:10" ht="45">
      <c r="A45" s="4" t="s">
        <v>161</v>
      </c>
      <c r="B45" s="5" t="s">
        <v>159</v>
      </c>
      <c r="C45" s="4"/>
      <c r="D45" s="4"/>
      <c r="E45" s="4"/>
      <c r="F45" s="4"/>
      <c r="G45" s="4"/>
      <c r="H45" s="4"/>
      <c r="I45" s="4"/>
      <c r="J45" s="5"/>
    </row>
    <row r="46" spans="1:10" ht="30">
      <c r="A46" s="4">
        <v>25020100</v>
      </c>
      <c r="B46" s="5" t="s">
        <v>157</v>
      </c>
      <c r="C46" s="4" t="s">
        <v>8</v>
      </c>
      <c r="D46" s="4" t="s">
        <v>6</v>
      </c>
      <c r="E46" s="4" t="s">
        <v>6</v>
      </c>
      <c r="F46" s="4" t="s">
        <v>6</v>
      </c>
      <c r="G46" s="4" t="s">
        <v>8</v>
      </c>
      <c r="H46" s="4" t="s">
        <v>6</v>
      </c>
      <c r="I46" s="4" t="s">
        <v>6</v>
      </c>
      <c r="J46" s="5" t="s">
        <v>6</v>
      </c>
    </row>
    <row r="47" spans="1:10" ht="75">
      <c r="A47" s="4">
        <v>25020200</v>
      </c>
      <c r="B47" s="5" t="s">
        <v>77</v>
      </c>
      <c r="C47" s="4" t="s">
        <v>8</v>
      </c>
      <c r="D47" s="4" t="s">
        <v>6</v>
      </c>
      <c r="E47" s="4" t="s">
        <v>6</v>
      </c>
      <c r="F47" s="4" t="s">
        <v>6</v>
      </c>
      <c r="G47" s="4" t="s">
        <v>8</v>
      </c>
      <c r="H47" s="4" t="s">
        <v>6</v>
      </c>
      <c r="I47" s="4" t="s">
        <v>6</v>
      </c>
      <c r="J47" s="5" t="s">
        <v>6</v>
      </c>
    </row>
    <row r="48" spans="1:10" ht="45">
      <c r="A48" s="4">
        <v>602400</v>
      </c>
      <c r="B48" s="5" t="s">
        <v>76</v>
      </c>
      <c r="C48" s="4" t="s">
        <v>8</v>
      </c>
      <c r="D48" s="4">
        <v>43200</v>
      </c>
      <c r="E48" s="4">
        <v>43200</v>
      </c>
      <c r="F48" s="4">
        <v>43200</v>
      </c>
      <c r="G48" s="4" t="s">
        <v>8</v>
      </c>
      <c r="H48" s="4">
        <v>45400</v>
      </c>
      <c r="I48" s="4">
        <v>45400</v>
      </c>
      <c r="J48" s="4">
        <v>45400</v>
      </c>
    </row>
    <row r="49" spans="1:10" ht="15">
      <c r="A49" s="5" t="s">
        <v>6</v>
      </c>
      <c r="B49" s="4" t="s">
        <v>9</v>
      </c>
      <c r="C49" s="39">
        <f>C43</f>
        <v>8219700</v>
      </c>
      <c r="D49" s="39">
        <f>SUM(D44:D48)</f>
        <v>43200</v>
      </c>
      <c r="E49" s="39">
        <f>SUM(E44:E48)</f>
        <v>43200</v>
      </c>
      <c r="F49" s="39">
        <f>SUM(F43:F48)</f>
        <v>8262900</v>
      </c>
      <c r="G49" s="39">
        <f>G43</f>
        <v>8766700</v>
      </c>
      <c r="H49" s="39">
        <f>SUM(H44:H48)</f>
        <v>45400</v>
      </c>
      <c r="I49" s="39">
        <f>SUM(I44:I48)</f>
        <v>45400</v>
      </c>
      <c r="J49" s="39">
        <f>SUM(J43:J48)</f>
        <v>8812100</v>
      </c>
    </row>
    <row r="52" spans="1:14" ht="15">
      <c r="A52" s="195" t="s">
        <v>10</v>
      </c>
      <c r="B52" s="195"/>
      <c r="C52" s="195"/>
      <c r="D52" s="195"/>
      <c r="E52" s="195"/>
      <c r="F52" s="195"/>
      <c r="G52" s="195"/>
      <c r="H52" s="195"/>
      <c r="I52" s="195"/>
      <c r="J52" s="195"/>
      <c r="K52" s="195"/>
      <c r="L52" s="195"/>
      <c r="M52" s="195"/>
      <c r="N52" s="195"/>
    </row>
    <row r="53" spans="1:14" ht="15">
      <c r="A53" s="195" t="s">
        <v>349</v>
      </c>
      <c r="B53" s="195"/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</row>
    <row r="54" spans="1:14" ht="15">
      <c r="A54" s="3"/>
      <c r="N54" s="3" t="s">
        <v>0</v>
      </c>
    </row>
    <row r="55" spans="1:14" ht="21.75" customHeight="1">
      <c r="A55" s="191" t="s">
        <v>11</v>
      </c>
      <c r="B55" s="191" t="s">
        <v>2</v>
      </c>
      <c r="C55" s="191" t="s">
        <v>344</v>
      </c>
      <c r="D55" s="191"/>
      <c r="E55" s="191"/>
      <c r="F55" s="191"/>
      <c r="G55" s="207" t="s">
        <v>345</v>
      </c>
      <c r="H55" s="207"/>
      <c r="I55" s="207"/>
      <c r="J55" s="207"/>
      <c r="K55" s="191" t="s">
        <v>346</v>
      </c>
      <c r="L55" s="191"/>
      <c r="M55" s="191"/>
      <c r="N55" s="191"/>
    </row>
    <row r="56" spans="1:14" ht="63" customHeight="1">
      <c r="A56" s="191"/>
      <c r="B56" s="191"/>
      <c r="C56" s="4" t="s">
        <v>3</v>
      </c>
      <c r="D56" s="4" t="s">
        <v>4</v>
      </c>
      <c r="E56" s="4" t="s">
        <v>5</v>
      </c>
      <c r="F56" s="4" t="s">
        <v>51</v>
      </c>
      <c r="G56" s="4" t="s">
        <v>3</v>
      </c>
      <c r="H56" s="4" t="s">
        <v>4</v>
      </c>
      <c r="I56" s="4" t="s">
        <v>5</v>
      </c>
      <c r="J56" s="4" t="s">
        <v>49</v>
      </c>
      <c r="K56" s="4" t="s">
        <v>3</v>
      </c>
      <c r="L56" s="4" t="s">
        <v>4</v>
      </c>
      <c r="M56" s="4" t="s">
        <v>5</v>
      </c>
      <c r="N56" s="4" t="s">
        <v>50</v>
      </c>
    </row>
    <row r="57" spans="1:14" ht="15">
      <c r="A57" s="4">
        <v>1</v>
      </c>
      <c r="B57" s="4">
        <v>2</v>
      </c>
      <c r="C57" s="4">
        <v>3</v>
      </c>
      <c r="D57" s="4">
        <v>4</v>
      </c>
      <c r="E57" s="4">
        <v>5</v>
      </c>
      <c r="F57" s="4">
        <v>6</v>
      </c>
      <c r="G57" s="4">
        <v>7</v>
      </c>
      <c r="H57" s="4">
        <v>8</v>
      </c>
      <c r="I57" s="4">
        <v>9</v>
      </c>
      <c r="J57" s="4">
        <v>10</v>
      </c>
      <c r="K57" s="4">
        <v>11</v>
      </c>
      <c r="L57" s="4">
        <v>12</v>
      </c>
      <c r="M57" s="4">
        <v>13</v>
      </c>
      <c r="N57" s="4">
        <v>14</v>
      </c>
    </row>
    <row r="58" spans="1:14" ht="15">
      <c r="A58" s="20">
        <v>2111</v>
      </c>
      <c r="B58" s="18" t="s">
        <v>98</v>
      </c>
      <c r="C58" s="39">
        <v>1187000</v>
      </c>
      <c r="D58" s="39"/>
      <c r="E58" s="39"/>
      <c r="F58" s="39">
        <f>C58+D58</f>
        <v>1187000</v>
      </c>
      <c r="G58" s="39">
        <v>4049300</v>
      </c>
      <c r="H58" s="39"/>
      <c r="I58" s="39"/>
      <c r="J58" s="39">
        <f>G58+H58</f>
        <v>4049300</v>
      </c>
      <c r="K58" s="39">
        <v>4304300</v>
      </c>
      <c r="L58" s="39"/>
      <c r="M58" s="39"/>
      <c r="N58" s="39">
        <f>K58+L58</f>
        <v>4304300</v>
      </c>
    </row>
    <row r="59" spans="1:14" ht="15">
      <c r="A59" s="20">
        <v>2120</v>
      </c>
      <c r="B59" s="18" t="s">
        <v>99</v>
      </c>
      <c r="C59" s="39">
        <v>247810.21</v>
      </c>
      <c r="D59" s="39"/>
      <c r="E59" s="39"/>
      <c r="F59" s="39">
        <f aca="true" t="shared" si="0" ref="F59:F68">C59+D59</f>
        <v>247810.21</v>
      </c>
      <c r="G59" s="39">
        <v>884200</v>
      </c>
      <c r="H59" s="39"/>
      <c r="I59" s="39"/>
      <c r="J59" s="39">
        <f aca="true" t="shared" si="1" ref="J59:J69">G59+H59</f>
        <v>884200</v>
      </c>
      <c r="K59" s="39">
        <v>947000</v>
      </c>
      <c r="L59" s="39"/>
      <c r="M59" s="39"/>
      <c r="N59" s="39">
        <f aca="true" t="shared" si="2" ref="N59:N68">K59+L59</f>
        <v>947000</v>
      </c>
    </row>
    <row r="60" spans="1:14" ht="26.25">
      <c r="A60" s="20">
        <v>2210</v>
      </c>
      <c r="B60" s="18" t="s">
        <v>100</v>
      </c>
      <c r="C60" s="39">
        <v>312632.95</v>
      </c>
      <c r="D60" s="39">
        <v>1350</v>
      </c>
      <c r="E60" s="39"/>
      <c r="F60" s="39">
        <f t="shared" si="0"/>
        <v>313982.95</v>
      </c>
      <c r="G60" s="39">
        <v>592980</v>
      </c>
      <c r="H60" s="39"/>
      <c r="I60" s="39"/>
      <c r="J60" s="39">
        <f t="shared" si="1"/>
        <v>592980</v>
      </c>
      <c r="K60" s="39">
        <v>609800</v>
      </c>
      <c r="L60" s="39"/>
      <c r="M60" s="39"/>
      <c r="N60" s="39">
        <f t="shared" si="2"/>
        <v>609800</v>
      </c>
    </row>
    <row r="61" spans="1:14" ht="15">
      <c r="A61" s="20">
        <v>2230</v>
      </c>
      <c r="B61" s="18" t="s">
        <v>102</v>
      </c>
      <c r="C61" s="39">
        <v>206998.44</v>
      </c>
      <c r="D61" s="39"/>
      <c r="E61" s="39"/>
      <c r="F61" s="39">
        <f t="shared" si="0"/>
        <v>206998.44</v>
      </c>
      <c r="G61" s="39">
        <v>330000</v>
      </c>
      <c r="H61" s="39"/>
      <c r="I61" s="39"/>
      <c r="J61" s="39">
        <f t="shared" si="1"/>
        <v>330000</v>
      </c>
      <c r="K61" s="39">
        <v>349800</v>
      </c>
      <c r="L61" s="39"/>
      <c r="M61" s="39"/>
      <c r="N61" s="39">
        <f t="shared" si="2"/>
        <v>349800</v>
      </c>
    </row>
    <row r="62" spans="1:14" ht="15">
      <c r="A62" s="20">
        <v>2240</v>
      </c>
      <c r="B62" s="18" t="s">
        <v>103</v>
      </c>
      <c r="C62" s="39">
        <v>202418.33</v>
      </c>
      <c r="D62" s="39">
        <v>922.2</v>
      </c>
      <c r="E62" s="39"/>
      <c r="F62" s="39">
        <f t="shared" si="0"/>
        <v>203340.53</v>
      </c>
      <c r="G62" s="39">
        <v>471360</v>
      </c>
      <c r="H62" s="39"/>
      <c r="I62" s="39"/>
      <c r="J62" s="39">
        <f t="shared" si="1"/>
        <v>471360</v>
      </c>
      <c r="K62" s="39">
        <v>436100</v>
      </c>
      <c r="L62" s="39"/>
      <c r="M62" s="39"/>
      <c r="N62" s="39">
        <f t="shared" si="2"/>
        <v>436100</v>
      </c>
    </row>
    <row r="63" spans="1:14" ht="15">
      <c r="A63" s="20">
        <v>2250</v>
      </c>
      <c r="B63" s="18" t="s">
        <v>104</v>
      </c>
      <c r="C63" s="39">
        <v>1970</v>
      </c>
      <c r="D63" s="39"/>
      <c r="E63" s="39"/>
      <c r="F63" s="39">
        <f t="shared" si="0"/>
        <v>1970</v>
      </c>
      <c r="G63" s="39">
        <v>6700</v>
      </c>
      <c r="H63" s="39"/>
      <c r="I63" s="39"/>
      <c r="J63" s="39">
        <f t="shared" si="1"/>
        <v>6700</v>
      </c>
      <c r="K63" s="39">
        <v>8200</v>
      </c>
      <c r="L63" s="39"/>
      <c r="M63" s="39"/>
      <c r="N63" s="39">
        <f t="shared" si="2"/>
        <v>8200</v>
      </c>
    </row>
    <row r="64" spans="1:14" ht="26.25">
      <c r="A64" s="20">
        <v>2270</v>
      </c>
      <c r="B64" s="18" t="s">
        <v>105</v>
      </c>
      <c r="C64" s="40">
        <v>186391.41</v>
      </c>
      <c r="D64" s="39"/>
      <c r="E64" s="39"/>
      <c r="F64" s="39">
        <f t="shared" si="0"/>
        <v>186391.41</v>
      </c>
      <c r="G64" s="39">
        <v>836100</v>
      </c>
      <c r="H64" s="39"/>
      <c r="I64" s="39"/>
      <c r="J64" s="39">
        <f t="shared" si="1"/>
        <v>836100</v>
      </c>
      <c r="K64" s="39">
        <v>852500</v>
      </c>
      <c r="L64" s="39"/>
      <c r="M64" s="39"/>
      <c r="N64" s="39">
        <f t="shared" si="2"/>
        <v>852500</v>
      </c>
    </row>
    <row r="65" spans="1:14" ht="39">
      <c r="A65" s="20">
        <v>2282</v>
      </c>
      <c r="B65" s="18" t="s">
        <v>106</v>
      </c>
      <c r="C65" s="39">
        <v>736.84</v>
      </c>
      <c r="D65" s="39"/>
      <c r="E65" s="39"/>
      <c r="F65" s="39">
        <f t="shared" si="0"/>
        <v>736.84</v>
      </c>
      <c r="G65" s="39">
        <v>28000</v>
      </c>
      <c r="H65" s="39"/>
      <c r="I65" s="39"/>
      <c r="J65" s="39">
        <f t="shared" si="1"/>
        <v>28000</v>
      </c>
      <c r="K65" s="39">
        <v>30000</v>
      </c>
      <c r="L65" s="39"/>
      <c r="M65" s="39"/>
      <c r="N65" s="39">
        <f t="shared" si="2"/>
        <v>30000</v>
      </c>
    </row>
    <row r="66" spans="1:14" ht="15">
      <c r="A66" s="20">
        <v>2800</v>
      </c>
      <c r="B66" s="18" t="s">
        <v>108</v>
      </c>
      <c r="C66" s="39">
        <v>743.12</v>
      </c>
      <c r="D66" s="39"/>
      <c r="E66" s="39"/>
      <c r="F66" s="39">
        <f t="shared" si="0"/>
        <v>743.12</v>
      </c>
      <c r="G66" s="39">
        <v>130200</v>
      </c>
      <c r="H66" s="39"/>
      <c r="I66" s="39"/>
      <c r="J66" s="39">
        <f t="shared" si="1"/>
        <v>130200</v>
      </c>
      <c r="K66" s="39">
        <v>136800</v>
      </c>
      <c r="L66" s="39"/>
      <c r="M66" s="39"/>
      <c r="N66" s="39">
        <f t="shared" si="2"/>
        <v>136800</v>
      </c>
    </row>
    <row r="67" spans="1:14" ht="26.25">
      <c r="A67" s="20">
        <v>3110</v>
      </c>
      <c r="B67" s="18" t="s">
        <v>109</v>
      </c>
      <c r="C67" s="39"/>
      <c r="D67" s="39">
        <v>12000</v>
      </c>
      <c r="E67" s="39"/>
      <c r="F67" s="39">
        <f>C67+D67</f>
        <v>12000</v>
      </c>
      <c r="G67" s="39"/>
      <c r="H67" s="58">
        <v>18000</v>
      </c>
      <c r="I67" s="58">
        <v>18000</v>
      </c>
      <c r="J67" s="39">
        <f>G67+H67</f>
        <v>18000</v>
      </c>
      <c r="K67" s="39"/>
      <c r="L67" s="39">
        <v>41000</v>
      </c>
      <c r="M67" s="39">
        <v>41000</v>
      </c>
      <c r="N67" s="39">
        <f>K67+L67</f>
        <v>41000</v>
      </c>
    </row>
    <row r="68" spans="1:14" ht="15">
      <c r="A68" s="20">
        <v>3132</v>
      </c>
      <c r="B68" s="18" t="s">
        <v>110</v>
      </c>
      <c r="C68" s="39"/>
      <c r="D68" s="39"/>
      <c r="E68" s="39"/>
      <c r="F68" s="39">
        <f t="shared" si="0"/>
        <v>0</v>
      </c>
      <c r="G68" s="39"/>
      <c r="H68" s="58">
        <v>437740</v>
      </c>
      <c r="I68" s="58">
        <v>437740</v>
      </c>
      <c r="J68" s="39">
        <f t="shared" si="1"/>
        <v>437740</v>
      </c>
      <c r="K68" s="39"/>
      <c r="L68" s="39"/>
      <c r="M68" s="39"/>
      <c r="N68" s="39">
        <f t="shared" si="2"/>
        <v>0</v>
      </c>
    </row>
    <row r="69" spans="1:14" ht="15">
      <c r="A69" s="4" t="s">
        <v>6</v>
      </c>
      <c r="B69" s="4" t="s">
        <v>9</v>
      </c>
      <c r="C69" s="39">
        <f>SUM(C58:C68)</f>
        <v>2346701.3</v>
      </c>
      <c r="D69" s="39">
        <f>SUM(D58:D68)</f>
        <v>14272.2</v>
      </c>
      <c r="E69" s="39">
        <f>SUM(E58:E68)</f>
        <v>0</v>
      </c>
      <c r="F69" s="39">
        <f>C69+D69</f>
        <v>2360973.5</v>
      </c>
      <c r="G69" s="39">
        <f>SUM(G58:G68)</f>
        <v>7328840</v>
      </c>
      <c r="H69" s="39">
        <f>SUM(H58:H68)</f>
        <v>455740</v>
      </c>
      <c r="I69" s="39">
        <f>SUM(I58:I68)</f>
        <v>455740</v>
      </c>
      <c r="J69" s="39">
        <f t="shared" si="1"/>
        <v>7784580</v>
      </c>
      <c r="K69" s="39">
        <f>SUM(K58:K68)</f>
        <v>7674500</v>
      </c>
      <c r="L69" s="39">
        <f>SUM(L58:L68)</f>
        <v>41000</v>
      </c>
      <c r="M69" s="39">
        <f>SUM(M58:M68)</f>
        <v>41000</v>
      </c>
      <c r="N69" s="39">
        <f>K69+L69</f>
        <v>7715500</v>
      </c>
    </row>
    <row r="70" ht="15">
      <c r="I70" s="107"/>
    </row>
    <row r="72" spans="1:14" ht="15">
      <c r="A72" s="200" t="s">
        <v>358</v>
      </c>
      <c r="B72" s="200"/>
      <c r="C72" s="200"/>
      <c r="D72" s="200"/>
      <c r="E72" s="200"/>
      <c r="F72" s="200"/>
      <c r="G72" s="200"/>
      <c r="H72" s="200"/>
      <c r="I72" s="200"/>
      <c r="J72" s="200"/>
      <c r="K72" s="200"/>
      <c r="L72" s="200"/>
      <c r="M72" s="200"/>
      <c r="N72" s="200"/>
    </row>
    <row r="73" ht="15">
      <c r="N73" s="3" t="s">
        <v>0</v>
      </c>
    </row>
    <row r="74" spans="1:14" ht="15" customHeight="1">
      <c r="A74" s="191" t="s">
        <v>12</v>
      </c>
      <c r="B74" s="191" t="s">
        <v>2</v>
      </c>
      <c r="C74" s="191" t="s">
        <v>344</v>
      </c>
      <c r="D74" s="191"/>
      <c r="E74" s="191"/>
      <c r="F74" s="191"/>
      <c r="G74" s="191" t="s">
        <v>345</v>
      </c>
      <c r="H74" s="191"/>
      <c r="I74" s="191"/>
      <c r="J74" s="191"/>
      <c r="K74" s="191" t="s">
        <v>346</v>
      </c>
      <c r="L74" s="191"/>
      <c r="M74" s="191"/>
      <c r="N74" s="191"/>
    </row>
    <row r="75" spans="1:14" ht="58.5" customHeight="1">
      <c r="A75" s="191"/>
      <c r="B75" s="191"/>
      <c r="C75" s="4" t="s">
        <v>3</v>
      </c>
      <c r="D75" s="4" t="s">
        <v>4</v>
      </c>
      <c r="E75" s="4" t="s">
        <v>5</v>
      </c>
      <c r="F75" s="4" t="s">
        <v>51</v>
      </c>
      <c r="G75" s="4" t="s">
        <v>3</v>
      </c>
      <c r="H75" s="4" t="s">
        <v>4</v>
      </c>
      <c r="I75" s="4" t="s">
        <v>5</v>
      </c>
      <c r="J75" s="4" t="s">
        <v>49</v>
      </c>
      <c r="K75" s="4" t="s">
        <v>3</v>
      </c>
      <c r="L75" s="4" t="s">
        <v>4</v>
      </c>
      <c r="M75" s="4" t="s">
        <v>5</v>
      </c>
      <c r="N75" s="4" t="s">
        <v>50</v>
      </c>
    </row>
    <row r="76" spans="1:14" ht="15">
      <c r="A76" s="4">
        <v>1</v>
      </c>
      <c r="B76" s="4">
        <v>2</v>
      </c>
      <c r="C76" s="4">
        <v>3</v>
      </c>
      <c r="D76" s="4">
        <v>4</v>
      </c>
      <c r="E76" s="4">
        <v>5</v>
      </c>
      <c r="F76" s="4">
        <v>6</v>
      </c>
      <c r="G76" s="4">
        <v>7</v>
      </c>
      <c r="H76" s="4">
        <v>8</v>
      </c>
      <c r="I76" s="4">
        <v>9</v>
      </c>
      <c r="J76" s="4">
        <v>10</v>
      </c>
      <c r="K76" s="4">
        <v>11</v>
      </c>
      <c r="L76" s="4">
        <v>12</v>
      </c>
      <c r="M76" s="4">
        <v>13</v>
      </c>
      <c r="N76" s="4">
        <v>14</v>
      </c>
    </row>
    <row r="77" spans="1:14" ht="15">
      <c r="A77" s="5" t="s">
        <v>6</v>
      </c>
      <c r="B77" s="5" t="s">
        <v>6</v>
      </c>
      <c r="C77" s="5" t="s">
        <v>6</v>
      </c>
      <c r="D77" s="5" t="s">
        <v>6</v>
      </c>
      <c r="E77" s="5" t="s">
        <v>6</v>
      </c>
      <c r="F77" s="5" t="s">
        <v>6</v>
      </c>
      <c r="G77" s="5" t="s">
        <v>6</v>
      </c>
      <c r="H77" s="5" t="s">
        <v>6</v>
      </c>
      <c r="I77" s="5" t="s">
        <v>6</v>
      </c>
      <c r="J77" s="5" t="s">
        <v>6</v>
      </c>
      <c r="K77" s="4" t="s">
        <v>6</v>
      </c>
      <c r="L77" s="5" t="s">
        <v>6</v>
      </c>
      <c r="M77" s="5" t="s">
        <v>6</v>
      </c>
      <c r="N77" s="5" t="s">
        <v>6</v>
      </c>
    </row>
    <row r="78" spans="1:14" ht="15">
      <c r="A78" s="4" t="s">
        <v>6</v>
      </c>
      <c r="B78" s="4" t="s">
        <v>9</v>
      </c>
      <c r="C78" s="4" t="s">
        <v>6</v>
      </c>
      <c r="D78" s="4" t="s">
        <v>6</v>
      </c>
      <c r="E78" s="4" t="s">
        <v>6</v>
      </c>
      <c r="F78" s="4" t="s">
        <v>6</v>
      </c>
      <c r="G78" s="4" t="s">
        <v>6</v>
      </c>
      <c r="H78" s="4" t="s">
        <v>6</v>
      </c>
      <c r="I78" s="4" t="s">
        <v>6</v>
      </c>
      <c r="J78" s="4" t="s">
        <v>6</v>
      </c>
      <c r="K78" s="4" t="s">
        <v>6</v>
      </c>
      <c r="L78" s="4" t="s">
        <v>6</v>
      </c>
      <c r="M78" s="4" t="s">
        <v>6</v>
      </c>
      <c r="N78" s="4" t="s">
        <v>6</v>
      </c>
    </row>
    <row r="80" spans="1:10" ht="15">
      <c r="A80" s="206" t="s">
        <v>350</v>
      </c>
      <c r="B80" s="206"/>
      <c r="C80" s="206"/>
      <c r="D80" s="206"/>
      <c r="E80" s="206"/>
      <c r="F80" s="206"/>
      <c r="G80" s="206"/>
      <c r="H80" s="206"/>
      <c r="I80" s="206"/>
      <c r="J80" s="206"/>
    </row>
    <row r="81" ht="15">
      <c r="J81" s="3" t="s">
        <v>0</v>
      </c>
    </row>
    <row r="82" spans="1:10" ht="21.75" customHeight="1">
      <c r="A82" s="191" t="s">
        <v>11</v>
      </c>
      <c r="B82" s="191" t="s">
        <v>2</v>
      </c>
      <c r="C82" s="191" t="s">
        <v>89</v>
      </c>
      <c r="D82" s="191"/>
      <c r="E82" s="191"/>
      <c r="F82" s="191"/>
      <c r="G82" s="191" t="s">
        <v>348</v>
      </c>
      <c r="H82" s="191"/>
      <c r="I82" s="191"/>
      <c r="J82" s="191"/>
    </row>
    <row r="83" spans="1:10" ht="61.5" customHeight="1">
      <c r="A83" s="191"/>
      <c r="B83" s="191"/>
      <c r="C83" s="4" t="s">
        <v>3</v>
      </c>
      <c r="D83" s="4" t="s">
        <v>4</v>
      </c>
      <c r="E83" s="4" t="s">
        <v>5</v>
      </c>
      <c r="F83" s="4" t="s">
        <v>51</v>
      </c>
      <c r="G83" s="4" t="s">
        <v>3</v>
      </c>
      <c r="H83" s="4" t="s">
        <v>4</v>
      </c>
      <c r="I83" s="4" t="s">
        <v>5</v>
      </c>
      <c r="J83" s="4" t="s">
        <v>49</v>
      </c>
    </row>
    <row r="84" spans="1:10" ht="15">
      <c r="A84" s="4">
        <v>1</v>
      </c>
      <c r="B84" s="4">
        <v>2</v>
      </c>
      <c r="C84" s="4">
        <v>3</v>
      </c>
      <c r="D84" s="4">
        <v>4</v>
      </c>
      <c r="E84" s="4">
        <v>5</v>
      </c>
      <c r="F84" s="4">
        <v>6</v>
      </c>
      <c r="G84" s="4">
        <v>7</v>
      </c>
      <c r="H84" s="4">
        <v>8</v>
      </c>
      <c r="I84" s="4">
        <v>9</v>
      </c>
      <c r="J84" s="4">
        <v>10</v>
      </c>
    </row>
    <row r="85" spans="1:14" ht="15">
      <c r="A85" s="20">
        <v>2111</v>
      </c>
      <c r="B85" s="18" t="s">
        <v>98</v>
      </c>
      <c r="C85" s="136">
        <v>4627100</v>
      </c>
      <c r="D85" s="136"/>
      <c r="E85" s="136" t="s">
        <v>6</v>
      </c>
      <c r="F85" s="136">
        <f>C85+D85</f>
        <v>4627100</v>
      </c>
      <c r="G85" s="136">
        <v>4960280</v>
      </c>
      <c r="H85" s="136"/>
      <c r="I85" s="136" t="s">
        <v>6</v>
      </c>
      <c r="J85" s="136">
        <f>G85+H85</f>
        <v>4960280</v>
      </c>
      <c r="K85" s="21" t="s">
        <v>6</v>
      </c>
      <c r="L85" s="22" t="s">
        <v>6</v>
      </c>
      <c r="M85" s="22" t="s">
        <v>6</v>
      </c>
      <c r="N85" s="22" t="s">
        <v>6</v>
      </c>
    </row>
    <row r="86" spans="1:14" ht="15">
      <c r="A86" s="20">
        <v>2120</v>
      </c>
      <c r="B86" s="18" t="s">
        <v>99</v>
      </c>
      <c r="C86" s="160">
        <v>1017950</v>
      </c>
      <c r="D86" s="136"/>
      <c r="E86" s="136"/>
      <c r="F86" s="136">
        <f aca="true" t="shared" si="3" ref="F86:F95">C86+D86</f>
        <v>1017950</v>
      </c>
      <c r="G86" s="160">
        <v>1091260</v>
      </c>
      <c r="H86" s="136"/>
      <c r="I86" s="136"/>
      <c r="J86" s="136">
        <f aca="true" t="shared" si="4" ref="J86:J95">G86+H86</f>
        <v>1091260</v>
      </c>
      <c r="K86" s="21"/>
      <c r="L86" s="22"/>
      <c r="M86" s="22"/>
      <c r="N86" s="22"/>
    </row>
    <row r="87" spans="1:14" ht="26.25">
      <c r="A87" s="20">
        <v>2210</v>
      </c>
      <c r="B87" s="18" t="s">
        <v>100</v>
      </c>
      <c r="C87" s="160">
        <v>642120</v>
      </c>
      <c r="D87" s="136"/>
      <c r="E87" s="136"/>
      <c r="F87" s="136">
        <f t="shared" si="3"/>
        <v>642120</v>
      </c>
      <c r="G87" s="160">
        <v>674870</v>
      </c>
      <c r="H87" s="136"/>
      <c r="I87" s="136"/>
      <c r="J87" s="136">
        <f t="shared" si="4"/>
        <v>674870</v>
      </c>
      <c r="K87" s="21"/>
      <c r="L87" s="22"/>
      <c r="M87" s="22"/>
      <c r="N87" s="22"/>
    </row>
    <row r="88" spans="1:14" ht="15">
      <c r="A88" s="20">
        <v>2230</v>
      </c>
      <c r="B88" s="18" t="s">
        <v>102</v>
      </c>
      <c r="C88" s="160">
        <v>368340</v>
      </c>
      <c r="D88" s="136"/>
      <c r="E88" s="136"/>
      <c r="F88" s="136">
        <f t="shared" si="3"/>
        <v>368340</v>
      </c>
      <c r="G88" s="160">
        <v>387120</v>
      </c>
      <c r="H88" s="136"/>
      <c r="I88" s="136"/>
      <c r="J88" s="136">
        <f t="shared" si="4"/>
        <v>387120</v>
      </c>
      <c r="K88" s="21"/>
      <c r="L88" s="22"/>
      <c r="M88" s="22"/>
      <c r="N88" s="22"/>
    </row>
    <row r="89" spans="1:14" ht="15">
      <c r="A89" s="20">
        <v>2240</v>
      </c>
      <c r="B89" s="18" t="s">
        <v>103</v>
      </c>
      <c r="C89" s="160">
        <v>459210</v>
      </c>
      <c r="D89" s="136"/>
      <c r="E89" s="136"/>
      <c r="F89" s="136">
        <f t="shared" si="3"/>
        <v>459210</v>
      </c>
      <c r="G89" s="160">
        <v>482630</v>
      </c>
      <c r="H89" s="136"/>
      <c r="I89" s="136"/>
      <c r="J89" s="136">
        <f t="shared" si="4"/>
        <v>482630</v>
      </c>
      <c r="K89" s="21"/>
      <c r="L89" s="22"/>
      <c r="M89" s="22"/>
      <c r="N89" s="22"/>
    </row>
    <row r="90" spans="1:14" ht="15">
      <c r="A90" s="20">
        <v>2250</v>
      </c>
      <c r="B90" s="18" t="s">
        <v>104</v>
      </c>
      <c r="C90" s="160">
        <v>8640</v>
      </c>
      <c r="D90" s="136"/>
      <c r="E90" s="136"/>
      <c r="F90" s="136">
        <f t="shared" si="3"/>
        <v>8640</v>
      </c>
      <c r="G90" s="160">
        <v>9080</v>
      </c>
      <c r="H90" s="136"/>
      <c r="I90" s="136"/>
      <c r="J90" s="136">
        <f t="shared" si="4"/>
        <v>9080</v>
      </c>
      <c r="K90" s="21"/>
      <c r="L90" s="22"/>
      <c r="M90" s="22"/>
      <c r="N90" s="22"/>
    </row>
    <row r="91" spans="1:14" ht="20.25" customHeight="1">
      <c r="A91" s="20">
        <v>2270</v>
      </c>
      <c r="B91" s="18" t="s">
        <v>105</v>
      </c>
      <c r="C91" s="160">
        <v>920700.0000000001</v>
      </c>
      <c r="D91" s="136"/>
      <c r="E91" s="136"/>
      <c r="F91" s="136">
        <f t="shared" si="3"/>
        <v>920700.0000000001</v>
      </c>
      <c r="G91" s="160">
        <v>976860</v>
      </c>
      <c r="H91" s="136"/>
      <c r="I91" s="136"/>
      <c r="J91" s="136">
        <f t="shared" si="4"/>
        <v>976860</v>
      </c>
      <c r="K91" s="21"/>
      <c r="L91" s="22"/>
      <c r="M91" s="22"/>
      <c r="N91" s="22"/>
    </row>
    <row r="92" spans="1:14" ht="15" customHeight="1">
      <c r="A92" s="20">
        <v>2282</v>
      </c>
      <c r="B92" s="18" t="s">
        <v>106</v>
      </c>
      <c r="C92" s="160">
        <v>31589.999999999996</v>
      </c>
      <c r="D92" s="136"/>
      <c r="E92" s="136"/>
      <c r="F92" s="136">
        <f t="shared" si="3"/>
        <v>31589.999999999996</v>
      </c>
      <c r="G92" s="160">
        <v>33200</v>
      </c>
      <c r="H92" s="136"/>
      <c r="I92" s="136"/>
      <c r="J92" s="136">
        <f t="shared" si="4"/>
        <v>33200</v>
      </c>
      <c r="K92" s="21"/>
      <c r="L92" s="22"/>
      <c r="M92" s="22"/>
      <c r="N92" s="22"/>
    </row>
    <row r="93" spans="1:14" ht="15">
      <c r="A93" s="19">
        <v>2700</v>
      </c>
      <c r="B93" s="17" t="s">
        <v>107</v>
      </c>
      <c r="C93" s="160">
        <v>144050</v>
      </c>
      <c r="D93" s="136"/>
      <c r="E93" s="136"/>
      <c r="F93" s="136">
        <f t="shared" si="3"/>
        <v>144050</v>
      </c>
      <c r="G93" s="160">
        <v>151400</v>
      </c>
      <c r="H93" s="136"/>
      <c r="I93" s="136"/>
      <c r="J93" s="136">
        <f t="shared" si="4"/>
        <v>151400</v>
      </c>
      <c r="K93" s="21"/>
      <c r="L93" s="22"/>
      <c r="M93" s="22"/>
      <c r="N93" s="22"/>
    </row>
    <row r="94" spans="1:14" ht="15">
      <c r="A94" s="19">
        <v>2800</v>
      </c>
      <c r="B94" s="18" t="s">
        <v>108</v>
      </c>
      <c r="C94" s="160">
        <v>0</v>
      </c>
      <c r="D94" s="136"/>
      <c r="E94" s="136"/>
      <c r="F94" s="136">
        <f t="shared" si="3"/>
        <v>0</v>
      </c>
      <c r="G94" s="160">
        <v>0</v>
      </c>
      <c r="H94" s="136"/>
      <c r="I94" s="136"/>
      <c r="J94" s="136">
        <f t="shared" si="4"/>
        <v>0</v>
      </c>
      <c r="K94" s="21"/>
      <c r="L94" s="22"/>
      <c r="M94" s="22"/>
      <c r="N94" s="22"/>
    </row>
    <row r="95" spans="1:14" ht="26.25">
      <c r="A95" s="20">
        <v>3110</v>
      </c>
      <c r="B95" s="18" t="s">
        <v>109</v>
      </c>
      <c r="C95" s="160">
        <v>0</v>
      </c>
      <c r="D95" s="136">
        <v>43200</v>
      </c>
      <c r="E95" s="136">
        <v>43200</v>
      </c>
      <c r="F95" s="136">
        <f t="shared" si="3"/>
        <v>43200</v>
      </c>
      <c r="G95" s="160">
        <v>0</v>
      </c>
      <c r="H95" s="136">
        <v>45400</v>
      </c>
      <c r="I95" s="136">
        <v>45400</v>
      </c>
      <c r="J95" s="136">
        <f t="shared" si="4"/>
        <v>45400</v>
      </c>
      <c r="K95" s="21"/>
      <c r="L95" s="22"/>
      <c r="M95" s="22"/>
      <c r="N95" s="22"/>
    </row>
    <row r="96" spans="1:10" ht="15">
      <c r="A96" s="4" t="s">
        <v>6</v>
      </c>
      <c r="B96" s="4" t="s">
        <v>9</v>
      </c>
      <c r="C96" s="156">
        <f aca="true" t="shared" si="5" ref="C96:J96">SUM(C85:C95)</f>
        <v>8219700</v>
      </c>
      <c r="D96" s="156">
        <f t="shared" si="5"/>
        <v>43200</v>
      </c>
      <c r="E96" s="156">
        <f t="shared" si="5"/>
        <v>43200</v>
      </c>
      <c r="F96" s="156">
        <f t="shared" si="5"/>
        <v>8262900</v>
      </c>
      <c r="G96" s="156">
        <f t="shared" si="5"/>
        <v>8766700</v>
      </c>
      <c r="H96" s="156">
        <f t="shared" si="5"/>
        <v>45400</v>
      </c>
      <c r="I96" s="156">
        <f t="shared" si="5"/>
        <v>45400</v>
      </c>
      <c r="J96" s="156">
        <f t="shared" si="5"/>
        <v>8812100</v>
      </c>
    </row>
    <row r="97" spans="3:7" ht="15">
      <c r="C97" s="36"/>
      <c r="G97" s="36"/>
    </row>
    <row r="99" spans="1:10" ht="15">
      <c r="A99" s="200" t="s">
        <v>351</v>
      </c>
      <c r="B99" s="200"/>
      <c r="C99" s="200"/>
      <c r="D99" s="200"/>
      <c r="E99" s="200"/>
      <c r="F99" s="200"/>
      <c r="G99" s="200"/>
      <c r="H99" s="200"/>
      <c r="I99" s="200"/>
      <c r="J99" s="200"/>
    </row>
    <row r="100" ht="15">
      <c r="J100" s="3" t="s">
        <v>0</v>
      </c>
    </row>
    <row r="101" spans="1:10" ht="15" customHeight="1">
      <c r="A101" s="191" t="s">
        <v>12</v>
      </c>
      <c r="B101" s="191" t="s">
        <v>2</v>
      </c>
      <c r="C101" s="191" t="s">
        <v>89</v>
      </c>
      <c r="D101" s="191"/>
      <c r="E101" s="191"/>
      <c r="F101" s="191"/>
      <c r="G101" s="191" t="s">
        <v>348</v>
      </c>
      <c r="H101" s="191"/>
      <c r="I101" s="191"/>
      <c r="J101" s="191"/>
    </row>
    <row r="102" spans="1:10" ht="65.25" customHeight="1">
      <c r="A102" s="191"/>
      <c r="B102" s="191"/>
      <c r="C102" s="4" t="s">
        <v>3</v>
      </c>
      <c r="D102" s="4" t="s">
        <v>4</v>
      </c>
      <c r="E102" s="4" t="s">
        <v>5</v>
      </c>
      <c r="F102" s="4" t="s">
        <v>51</v>
      </c>
      <c r="G102" s="4" t="s">
        <v>3</v>
      </c>
      <c r="H102" s="4" t="s">
        <v>4</v>
      </c>
      <c r="I102" s="4" t="s">
        <v>5</v>
      </c>
      <c r="J102" s="4" t="s">
        <v>49</v>
      </c>
    </row>
    <row r="103" spans="1:10" ht="15">
      <c r="A103" s="4">
        <v>1</v>
      </c>
      <c r="B103" s="4">
        <v>2</v>
      </c>
      <c r="C103" s="4">
        <v>3</v>
      </c>
      <c r="D103" s="4">
        <v>4</v>
      </c>
      <c r="E103" s="4">
        <v>5</v>
      </c>
      <c r="F103" s="4">
        <v>6</v>
      </c>
      <c r="G103" s="4">
        <v>7</v>
      </c>
      <c r="H103" s="4">
        <v>8</v>
      </c>
      <c r="I103" s="4">
        <v>9</v>
      </c>
      <c r="J103" s="4">
        <v>10</v>
      </c>
    </row>
    <row r="104" spans="1:10" ht="15">
      <c r="A104" s="4" t="s">
        <v>6</v>
      </c>
      <c r="B104" s="4" t="s">
        <v>6</v>
      </c>
      <c r="C104" s="4" t="s">
        <v>6</v>
      </c>
      <c r="D104" s="4" t="s">
        <v>6</v>
      </c>
      <c r="E104" s="4" t="s">
        <v>6</v>
      </c>
      <c r="F104" s="4" t="s">
        <v>6</v>
      </c>
      <c r="G104" s="4" t="s">
        <v>6</v>
      </c>
      <c r="H104" s="4" t="s">
        <v>6</v>
      </c>
      <c r="I104" s="4" t="s">
        <v>6</v>
      </c>
      <c r="J104" s="4" t="s">
        <v>6</v>
      </c>
    </row>
    <row r="105" spans="1:10" ht="15">
      <c r="A105" s="4" t="s">
        <v>6</v>
      </c>
      <c r="B105" s="4" t="s">
        <v>9</v>
      </c>
      <c r="C105" s="4" t="s">
        <v>6</v>
      </c>
      <c r="D105" s="4" t="s">
        <v>6</v>
      </c>
      <c r="E105" s="4" t="s">
        <v>6</v>
      </c>
      <c r="F105" s="4" t="s">
        <v>6</v>
      </c>
      <c r="G105" s="4" t="s">
        <v>6</v>
      </c>
      <c r="H105" s="4" t="s">
        <v>6</v>
      </c>
      <c r="I105" s="4" t="s">
        <v>6</v>
      </c>
      <c r="J105" s="4" t="s">
        <v>6</v>
      </c>
    </row>
    <row r="107" spans="1:14" ht="15">
      <c r="A107" s="195" t="s">
        <v>13</v>
      </c>
      <c r="B107" s="195"/>
      <c r="C107" s="195"/>
      <c r="D107" s="195"/>
      <c r="E107" s="195"/>
      <c r="F107" s="195"/>
      <c r="G107" s="195"/>
      <c r="H107" s="195"/>
      <c r="I107" s="195"/>
      <c r="J107" s="195"/>
      <c r="K107" s="195"/>
      <c r="L107" s="195"/>
      <c r="M107" s="195"/>
      <c r="N107" s="195"/>
    </row>
    <row r="108" spans="1:14" ht="15">
      <c r="A108" s="195" t="s">
        <v>352</v>
      </c>
      <c r="B108" s="195"/>
      <c r="C108" s="195"/>
      <c r="D108" s="195"/>
      <c r="E108" s="195"/>
      <c r="F108" s="195"/>
      <c r="G108" s="195"/>
      <c r="H108" s="195"/>
      <c r="I108" s="195"/>
      <c r="J108" s="195"/>
      <c r="K108" s="195"/>
      <c r="L108" s="195"/>
      <c r="M108" s="195"/>
      <c r="N108" s="195"/>
    </row>
    <row r="109" ht="15">
      <c r="N109" s="3" t="s">
        <v>0</v>
      </c>
    </row>
    <row r="110" spans="1:14" ht="30.75" customHeight="1">
      <c r="A110" s="191" t="s">
        <v>14</v>
      </c>
      <c r="B110" s="191" t="s">
        <v>15</v>
      </c>
      <c r="C110" s="191" t="s">
        <v>344</v>
      </c>
      <c r="D110" s="191"/>
      <c r="E110" s="191"/>
      <c r="F110" s="191"/>
      <c r="G110" s="207" t="s">
        <v>345</v>
      </c>
      <c r="H110" s="207"/>
      <c r="I110" s="207"/>
      <c r="J110" s="207"/>
      <c r="K110" s="191" t="s">
        <v>346</v>
      </c>
      <c r="L110" s="191"/>
      <c r="M110" s="191"/>
      <c r="N110" s="191"/>
    </row>
    <row r="111" spans="1:14" ht="66.75" customHeight="1">
      <c r="A111" s="191"/>
      <c r="B111" s="191"/>
      <c r="C111" s="4" t="s">
        <v>3</v>
      </c>
      <c r="D111" s="4" t="s">
        <v>4</v>
      </c>
      <c r="E111" s="4" t="s">
        <v>5</v>
      </c>
      <c r="F111" s="4" t="s">
        <v>51</v>
      </c>
      <c r="G111" s="4" t="s">
        <v>3</v>
      </c>
      <c r="H111" s="4" t="s">
        <v>4</v>
      </c>
      <c r="I111" s="4" t="s">
        <v>5</v>
      </c>
      <c r="J111" s="4" t="s">
        <v>49</v>
      </c>
      <c r="K111" s="4" t="s">
        <v>3</v>
      </c>
      <c r="L111" s="4" t="s">
        <v>4</v>
      </c>
      <c r="M111" s="4" t="s">
        <v>5</v>
      </c>
      <c r="N111" s="4" t="s">
        <v>50</v>
      </c>
    </row>
    <row r="112" spans="1:14" ht="15">
      <c r="A112" s="4">
        <v>1</v>
      </c>
      <c r="B112" s="4">
        <v>2</v>
      </c>
      <c r="C112" s="4">
        <v>3</v>
      </c>
      <c r="D112" s="4">
        <v>4</v>
      </c>
      <c r="E112" s="4">
        <v>5</v>
      </c>
      <c r="F112" s="4">
        <v>6</v>
      </c>
      <c r="G112" s="4">
        <v>7</v>
      </c>
      <c r="H112" s="4">
        <v>8</v>
      </c>
      <c r="I112" s="4">
        <v>9</v>
      </c>
      <c r="J112" s="4">
        <v>10</v>
      </c>
      <c r="K112" s="4">
        <v>11</v>
      </c>
      <c r="L112" s="4">
        <v>12</v>
      </c>
      <c r="M112" s="4">
        <v>13</v>
      </c>
      <c r="N112" s="4">
        <v>14</v>
      </c>
    </row>
    <row r="113" spans="1:14" ht="30">
      <c r="A113" s="4" t="s">
        <v>114</v>
      </c>
      <c r="B113" s="5" t="s">
        <v>112</v>
      </c>
      <c r="C113" s="39">
        <f>C58+C59</f>
        <v>1434810.21</v>
      </c>
      <c r="D113" s="39">
        <v>0</v>
      </c>
      <c r="E113" s="39">
        <v>0</v>
      </c>
      <c r="F113" s="39">
        <f>C113+D113</f>
        <v>1434810.21</v>
      </c>
      <c r="G113" s="39">
        <f>G58+G59</f>
        <v>4933500</v>
      </c>
      <c r="H113" s="39">
        <v>0</v>
      </c>
      <c r="I113" s="39">
        <v>0</v>
      </c>
      <c r="J113" s="39">
        <f>G113+H113</f>
        <v>4933500</v>
      </c>
      <c r="K113" s="39">
        <f>K58+K59</f>
        <v>5251300</v>
      </c>
      <c r="L113" s="39">
        <f>L58+L59</f>
        <v>0</v>
      </c>
      <c r="M113" s="39">
        <v>0</v>
      </c>
      <c r="N113" s="39">
        <f>K113+L113</f>
        <v>5251300</v>
      </c>
    </row>
    <row r="114" spans="1:14" ht="30">
      <c r="A114" s="4" t="s">
        <v>115</v>
      </c>
      <c r="B114" s="5" t="s">
        <v>105</v>
      </c>
      <c r="C114" s="39">
        <f>C64</f>
        <v>186391.41</v>
      </c>
      <c r="D114" s="39">
        <v>0</v>
      </c>
      <c r="E114" s="39">
        <v>0</v>
      </c>
      <c r="F114" s="39">
        <f>C114+D114</f>
        <v>186391.41</v>
      </c>
      <c r="G114" s="39">
        <f>G64</f>
        <v>836100</v>
      </c>
      <c r="H114" s="39">
        <v>0</v>
      </c>
      <c r="I114" s="39">
        <v>0</v>
      </c>
      <c r="J114" s="39">
        <f>G114+H114</f>
        <v>836100</v>
      </c>
      <c r="K114" s="39">
        <f>K64</f>
        <v>852500</v>
      </c>
      <c r="L114" s="39">
        <f>L64</f>
        <v>0</v>
      </c>
      <c r="M114" s="39">
        <v>0</v>
      </c>
      <c r="N114" s="39">
        <f>K114+L114</f>
        <v>852500</v>
      </c>
    </row>
    <row r="115" spans="1:14" ht="45">
      <c r="A115" s="4" t="s">
        <v>116</v>
      </c>
      <c r="B115" s="5" t="s">
        <v>113</v>
      </c>
      <c r="C115" s="39">
        <f>C69-C58-C59-C64</f>
        <v>725499.6799999998</v>
      </c>
      <c r="D115" s="39">
        <f>D69</f>
        <v>14272.2</v>
      </c>
      <c r="E115" s="39">
        <f>E69</f>
        <v>0</v>
      </c>
      <c r="F115" s="39">
        <f>C115+D115</f>
        <v>739771.8799999998</v>
      </c>
      <c r="G115" s="39">
        <f>G69-G58-G59-G64</f>
        <v>1559240</v>
      </c>
      <c r="H115" s="39">
        <f>H69</f>
        <v>455740</v>
      </c>
      <c r="I115" s="39">
        <f>I69</f>
        <v>455740</v>
      </c>
      <c r="J115" s="39">
        <f>G115+H115</f>
        <v>2014980</v>
      </c>
      <c r="K115" s="39">
        <f>K69-K58-K59-K64</f>
        <v>1570700</v>
      </c>
      <c r="L115" s="39">
        <f>L69-L58-L59-L64</f>
        <v>41000</v>
      </c>
      <c r="M115" s="39">
        <f>M69</f>
        <v>41000</v>
      </c>
      <c r="N115" s="39">
        <f>K115+L115</f>
        <v>1611700</v>
      </c>
    </row>
    <row r="116" spans="1:14" ht="15">
      <c r="A116" s="5" t="s">
        <v>6</v>
      </c>
      <c r="B116" s="4" t="s">
        <v>9</v>
      </c>
      <c r="C116" s="39">
        <f>C113+C114+C115</f>
        <v>2346701.3</v>
      </c>
      <c r="D116" s="39">
        <f>D113+D114+D115</f>
        <v>14272.2</v>
      </c>
      <c r="E116" s="39">
        <f>E113+E114+E115</f>
        <v>0</v>
      </c>
      <c r="F116" s="39">
        <f>C116+D116</f>
        <v>2360973.5</v>
      </c>
      <c r="G116" s="39">
        <f>G113+G114+G115</f>
        <v>7328840</v>
      </c>
      <c r="H116" s="39">
        <f>H113+H114+H115</f>
        <v>455740</v>
      </c>
      <c r="I116" s="39">
        <f>I113+I114+I115</f>
        <v>455740</v>
      </c>
      <c r="J116" s="39">
        <f>G116+H116</f>
        <v>7784580</v>
      </c>
      <c r="K116" s="39">
        <f>K113+K114+K115</f>
        <v>7674500</v>
      </c>
      <c r="L116" s="39">
        <f>L113+L114+L115</f>
        <v>41000</v>
      </c>
      <c r="M116" s="39">
        <f>M113+M114+M115</f>
        <v>41000</v>
      </c>
      <c r="N116" s="39">
        <f>K116+L116</f>
        <v>7715500</v>
      </c>
    </row>
    <row r="119" spans="1:10" ht="15">
      <c r="A119" s="206" t="s">
        <v>353</v>
      </c>
      <c r="B119" s="206"/>
      <c r="C119" s="206"/>
      <c r="D119" s="206"/>
      <c r="E119" s="206"/>
      <c r="F119" s="206"/>
      <c r="G119" s="206"/>
      <c r="H119" s="206"/>
      <c r="I119" s="206"/>
      <c r="J119" s="206"/>
    </row>
    <row r="120" ht="15">
      <c r="J120" s="3" t="s">
        <v>0</v>
      </c>
    </row>
    <row r="121" spans="1:10" ht="15">
      <c r="A121" s="191" t="s">
        <v>52</v>
      </c>
      <c r="B121" s="191" t="s">
        <v>15</v>
      </c>
      <c r="C121" s="191" t="s">
        <v>89</v>
      </c>
      <c r="D121" s="191"/>
      <c r="E121" s="191"/>
      <c r="F121" s="191"/>
      <c r="G121" s="191" t="s">
        <v>348</v>
      </c>
      <c r="H121" s="191"/>
      <c r="I121" s="191"/>
      <c r="J121" s="191"/>
    </row>
    <row r="122" spans="1:10" ht="63" customHeight="1">
      <c r="A122" s="191"/>
      <c r="B122" s="191"/>
      <c r="C122" s="4" t="s">
        <v>3</v>
      </c>
      <c r="D122" s="4" t="s">
        <v>4</v>
      </c>
      <c r="E122" s="4" t="s">
        <v>5</v>
      </c>
      <c r="F122" s="4" t="s">
        <v>51</v>
      </c>
      <c r="G122" s="4" t="s">
        <v>3</v>
      </c>
      <c r="H122" s="4" t="s">
        <v>4</v>
      </c>
      <c r="I122" s="4" t="s">
        <v>5</v>
      </c>
      <c r="J122" s="4" t="s">
        <v>49</v>
      </c>
    </row>
    <row r="123" spans="1:10" ht="15">
      <c r="A123" s="4">
        <v>1</v>
      </c>
      <c r="B123" s="4">
        <v>2</v>
      </c>
      <c r="C123" s="4">
        <v>3</v>
      </c>
      <c r="D123" s="4">
        <v>4</v>
      </c>
      <c r="E123" s="4">
        <v>5</v>
      </c>
      <c r="F123" s="4">
        <v>6</v>
      </c>
      <c r="G123" s="4">
        <v>7</v>
      </c>
      <c r="H123" s="4">
        <v>8</v>
      </c>
      <c r="I123" s="4">
        <v>9</v>
      </c>
      <c r="J123" s="4">
        <v>10</v>
      </c>
    </row>
    <row r="124" spans="1:10" ht="30">
      <c r="A124" s="4" t="s">
        <v>114</v>
      </c>
      <c r="B124" s="5" t="s">
        <v>112</v>
      </c>
      <c r="C124" s="136">
        <f>C85+C86</f>
        <v>5645050</v>
      </c>
      <c r="D124" s="136"/>
      <c r="E124" s="136" t="s">
        <v>6</v>
      </c>
      <c r="F124" s="136">
        <f>C124+D124</f>
        <v>5645050</v>
      </c>
      <c r="G124" s="136">
        <f>G85+G86</f>
        <v>6051540</v>
      </c>
      <c r="H124" s="31"/>
      <c r="I124" s="31" t="s">
        <v>6</v>
      </c>
      <c r="J124" s="31">
        <f>G124+H124</f>
        <v>6051540</v>
      </c>
    </row>
    <row r="125" spans="1:10" ht="30">
      <c r="A125" s="4" t="s">
        <v>115</v>
      </c>
      <c r="B125" s="5" t="s">
        <v>105</v>
      </c>
      <c r="C125" s="136">
        <f>C91</f>
        <v>920700.0000000001</v>
      </c>
      <c r="D125" s="136"/>
      <c r="E125" s="136"/>
      <c r="F125" s="136">
        <f>C125+D125</f>
        <v>920700.0000000001</v>
      </c>
      <c r="G125" s="136">
        <f>G91</f>
        <v>976860</v>
      </c>
      <c r="H125" s="31"/>
      <c r="I125" s="31"/>
      <c r="J125" s="31">
        <f>G125+H125</f>
        <v>976860</v>
      </c>
    </row>
    <row r="126" spans="1:10" ht="45">
      <c r="A126" s="4" t="s">
        <v>116</v>
      </c>
      <c r="B126" s="5" t="s">
        <v>113</v>
      </c>
      <c r="C126" s="136">
        <f>C87+C89+C90+C92+C93+C88</f>
        <v>1653950</v>
      </c>
      <c r="D126" s="136">
        <v>43200</v>
      </c>
      <c r="E126" s="136">
        <v>43200</v>
      </c>
      <c r="F126" s="136">
        <f>C126+D126</f>
        <v>1697150</v>
      </c>
      <c r="G126" s="136">
        <f>G87+G89+G90+G92+G93+G88</f>
        <v>1738300</v>
      </c>
      <c r="H126" s="31">
        <v>45400</v>
      </c>
      <c r="I126" s="31">
        <v>45400</v>
      </c>
      <c r="J126" s="31">
        <f>G126+H126</f>
        <v>1783700</v>
      </c>
    </row>
    <row r="127" spans="1:10" ht="15">
      <c r="A127" s="5" t="s">
        <v>6</v>
      </c>
      <c r="B127" s="4" t="s">
        <v>9</v>
      </c>
      <c r="C127" s="156">
        <f aca="true" t="shared" si="6" ref="C127:J127">SUM(C124:C126)</f>
        <v>8219700</v>
      </c>
      <c r="D127" s="156">
        <f t="shared" si="6"/>
        <v>43200</v>
      </c>
      <c r="E127" s="156">
        <f t="shared" si="6"/>
        <v>43200</v>
      </c>
      <c r="F127" s="156">
        <f t="shared" si="6"/>
        <v>8262900</v>
      </c>
      <c r="G127" s="156">
        <f t="shared" si="6"/>
        <v>8766700</v>
      </c>
      <c r="H127" s="156">
        <f t="shared" si="6"/>
        <v>45400</v>
      </c>
      <c r="I127" s="156">
        <f t="shared" si="6"/>
        <v>45400</v>
      </c>
      <c r="J127" s="156">
        <f t="shared" si="6"/>
        <v>8812100</v>
      </c>
    </row>
    <row r="128" ht="15">
      <c r="C128" s="36"/>
    </row>
    <row r="129" spans="1:13" ht="15">
      <c r="A129" s="195" t="s">
        <v>69</v>
      </c>
      <c r="B129" s="195"/>
      <c r="C129" s="195"/>
      <c r="D129" s="195"/>
      <c r="E129" s="195"/>
      <c r="F129" s="195"/>
      <c r="G129" s="195"/>
      <c r="H129" s="195"/>
      <c r="I129" s="195"/>
      <c r="J129" s="195"/>
      <c r="K129" s="195"/>
      <c r="L129" s="195"/>
      <c r="M129" s="195"/>
    </row>
    <row r="130" spans="1:13" ht="15">
      <c r="A130" s="195" t="s">
        <v>408</v>
      </c>
      <c r="B130" s="195"/>
      <c r="C130" s="195"/>
      <c r="D130" s="195"/>
      <c r="E130" s="195"/>
      <c r="F130" s="195"/>
      <c r="G130" s="195"/>
      <c r="H130" s="195"/>
      <c r="I130" s="195"/>
      <c r="J130" s="195"/>
      <c r="K130" s="195"/>
      <c r="L130" s="195"/>
      <c r="M130" s="195"/>
    </row>
    <row r="131" ht="15">
      <c r="M131" s="3" t="s">
        <v>0</v>
      </c>
    </row>
    <row r="132" spans="1:13" ht="15" customHeight="1">
      <c r="A132" s="191" t="s">
        <v>14</v>
      </c>
      <c r="B132" s="191" t="s">
        <v>16</v>
      </c>
      <c r="C132" s="191" t="s">
        <v>17</v>
      </c>
      <c r="D132" s="191" t="s">
        <v>18</v>
      </c>
      <c r="E132" s="196" t="s">
        <v>344</v>
      </c>
      <c r="F132" s="197"/>
      <c r="G132" s="198"/>
      <c r="H132" s="196" t="s">
        <v>345</v>
      </c>
      <c r="I132" s="197"/>
      <c r="J132" s="198"/>
      <c r="K132" s="196" t="s">
        <v>346</v>
      </c>
      <c r="L132" s="197"/>
      <c r="M132" s="198"/>
    </row>
    <row r="133" spans="1:13" ht="30">
      <c r="A133" s="191"/>
      <c r="B133" s="191"/>
      <c r="C133" s="191"/>
      <c r="D133" s="191"/>
      <c r="E133" s="4" t="s">
        <v>3</v>
      </c>
      <c r="F133" s="4" t="s">
        <v>4</v>
      </c>
      <c r="G133" s="4" t="s">
        <v>53</v>
      </c>
      <c r="H133" s="4" t="s">
        <v>3</v>
      </c>
      <c r="I133" s="4" t="s">
        <v>4</v>
      </c>
      <c r="J133" s="4" t="s">
        <v>54</v>
      </c>
      <c r="K133" s="4" t="s">
        <v>3</v>
      </c>
      <c r="L133" s="4" t="s">
        <v>4</v>
      </c>
      <c r="M133" s="4" t="s">
        <v>50</v>
      </c>
    </row>
    <row r="134" spans="1:13" ht="15">
      <c r="A134" s="4">
        <v>1</v>
      </c>
      <c r="B134" s="4">
        <v>2</v>
      </c>
      <c r="C134" s="4">
        <v>3</v>
      </c>
      <c r="D134" s="4">
        <v>4</v>
      </c>
      <c r="E134" s="4">
        <v>5</v>
      </c>
      <c r="F134" s="4">
        <v>6</v>
      </c>
      <c r="G134" s="4">
        <v>7</v>
      </c>
      <c r="H134" s="4">
        <v>8</v>
      </c>
      <c r="I134" s="4">
        <v>9</v>
      </c>
      <c r="J134" s="4">
        <v>10</v>
      </c>
      <c r="K134" s="4">
        <v>11</v>
      </c>
      <c r="L134" s="4">
        <v>12</v>
      </c>
      <c r="M134" s="4">
        <v>13</v>
      </c>
    </row>
    <row r="135" spans="1:13" ht="15">
      <c r="A135" s="4" t="s">
        <v>114</v>
      </c>
      <c r="B135" s="24" t="s">
        <v>19</v>
      </c>
      <c r="C135" s="4" t="s">
        <v>6</v>
      </c>
      <c r="D135" s="4" t="s">
        <v>6</v>
      </c>
      <c r="E135" s="4" t="s">
        <v>6</v>
      </c>
      <c r="F135" s="4" t="s">
        <v>6</v>
      </c>
      <c r="G135" s="4" t="s">
        <v>6</v>
      </c>
      <c r="H135" s="4" t="s">
        <v>6</v>
      </c>
      <c r="I135" s="4" t="s">
        <v>6</v>
      </c>
      <c r="J135" s="4" t="s">
        <v>6</v>
      </c>
      <c r="K135" s="4" t="s">
        <v>6</v>
      </c>
      <c r="L135" s="4" t="s">
        <v>6</v>
      </c>
      <c r="M135" s="4" t="s">
        <v>6</v>
      </c>
    </row>
    <row r="136" spans="1:13" ht="60">
      <c r="A136" s="4"/>
      <c r="B136" s="5" t="s">
        <v>409</v>
      </c>
      <c r="C136" s="4" t="s">
        <v>126</v>
      </c>
      <c r="D136" s="4" t="s">
        <v>228</v>
      </c>
      <c r="E136" s="4">
        <v>2</v>
      </c>
      <c r="F136" s="4"/>
      <c r="G136" s="4">
        <v>2</v>
      </c>
      <c r="H136" s="4">
        <v>2</v>
      </c>
      <c r="I136" s="4"/>
      <c r="J136" s="4">
        <v>2</v>
      </c>
      <c r="K136" s="4">
        <v>2</v>
      </c>
      <c r="L136" s="4"/>
      <c r="M136" s="4">
        <v>2</v>
      </c>
    </row>
    <row r="137" spans="1:13" ht="27.75" customHeight="1">
      <c r="A137" s="4"/>
      <c r="B137" s="5" t="s">
        <v>275</v>
      </c>
      <c r="C137" s="4" t="s">
        <v>126</v>
      </c>
      <c r="D137" s="25" t="s">
        <v>212</v>
      </c>
      <c r="E137" s="4">
        <v>29</v>
      </c>
      <c r="F137" s="4"/>
      <c r="G137" s="4">
        <v>29</v>
      </c>
      <c r="H137" s="4">
        <v>58.5</v>
      </c>
      <c r="I137" s="4"/>
      <c r="J137" s="4">
        <v>58.5</v>
      </c>
      <c r="K137" s="4">
        <v>58.5</v>
      </c>
      <c r="L137" s="4"/>
      <c r="M137" s="4">
        <v>58.5</v>
      </c>
    </row>
    <row r="138" spans="1:13" ht="32.25" customHeight="1">
      <c r="A138" s="4"/>
      <c r="B138" s="5" t="s">
        <v>276</v>
      </c>
      <c r="C138" s="4" t="s">
        <v>281</v>
      </c>
      <c r="D138" s="145" t="s">
        <v>291</v>
      </c>
      <c r="E138" s="4">
        <f>C58/1000</f>
        <v>1187</v>
      </c>
      <c r="F138" s="4"/>
      <c r="G138" s="4">
        <f>E138+F138</f>
        <v>1187</v>
      </c>
      <c r="H138" s="46">
        <f>G58/1000</f>
        <v>4049.3</v>
      </c>
      <c r="I138" s="126"/>
      <c r="J138" s="46">
        <f>H138+I138</f>
        <v>4049.3</v>
      </c>
      <c r="K138" s="46">
        <f>K58/1000</f>
        <v>4304.3</v>
      </c>
      <c r="L138" s="126"/>
      <c r="M138" s="46">
        <v>4304.3</v>
      </c>
    </row>
    <row r="139" spans="1:13" ht="15" customHeight="1">
      <c r="A139" s="4" t="s">
        <v>115</v>
      </c>
      <c r="B139" s="24" t="s">
        <v>20</v>
      </c>
      <c r="C139" s="4" t="s">
        <v>6</v>
      </c>
      <c r="D139" s="4" t="s">
        <v>6</v>
      </c>
      <c r="E139" s="4" t="s">
        <v>6</v>
      </c>
      <c r="F139" s="4" t="s">
        <v>6</v>
      </c>
      <c r="G139" s="4" t="s">
        <v>6</v>
      </c>
      <c r="H139" s="4"/>
      <c r="I139" s="4"/>
      <c r="J139" s="4"/>
      <c r="K139" s="4"/>
      <c r="L139" s="4" t="s">
        <v>6</v>
      </c>
      <c r="M139" s="4"/>
    </row>
    <row r="140" spans="1:13" ht="45.75" customHeight="1">
      <c r="A140" s="4"/>
      <c r="B140" s="5" t="s">
        <v>285</v>
      </c>
      <c r="C140" s="4" t="s">
        <v>133</v>
      </c>
      <c r="D140" s="25" t="s">
        <v>228</v>
      </c>
      <c r="E140" s="4">
        <v>107</v>
      </c>
      <c r="F140" s="4"/>
      <c r="G140" s="4">
        <v>107</v>
      </c>
      <c r="H140" s="4">
        <v>98</v>
      </c>
      <c r="I140" s="4"/>
      <c r="J140" s="4">
        <v>98</v>
      </c>
      <c r="K140" s="4">
        <v>107</v>
      </c>
      <c r="L140" s="4"/>
      <c r="M140" s="4">
        <v>107</v>
      </c>
    </row>
    <row r="141" spans="1:13" ht="33" customHeight="1">
      <c r="A141" s="4"/>
      <c r="B141" s="5" t="s">
        <v>410</v>
      </c>
      <c r="C141" s="4" t="s">
        <v>133</v>
      </c>
      <c r="D141" s="25" t="s">
        <v>202</v>
      </c>
      <c r="E141" s="4"/>
      <c r="F141" s="4"/>
      <c r="G141" s="4"/>
      <c r="H141" s="4"/>
      <c r="I141" s="4"/>
      <c r="J141" s="4"/>
      <c r="K141" s="4"/>
      <c r="L141" s="4"/>
      <c r="M141" s="4"/>
    </row>
    <row r="142" spans="1:13" ht="15" customHeight="1">
      <c r="A142" s="4" t="s">
        <v>116</v>
      </c>
      <c r="B142" s="24" t="s">
        <v>21</v>
      </c>
      <c r="C142" s="4" t="s">
        <v>6</v>
      </c>
      <c r="D142" s="4" t="s">
        <v>6</v>
      </c>
      <c r="E142" s="4"/>
      <c r="F142" s="4"/>
      <c r="G142" s="4"/>
      <c r="H142" s="4"/>
      <c r="I142" s="4"/>
      <c r="J142" s="4"/>
      <c r="K142" s="4"/>
      <c r="L142" s="4"/>
      <c r="M142" s="4"/>
    </row>
    <row r="143" spans="1:13" ht="43.5" customHeight="1">
      <c r="A143" s="4"/>
      <c r="B143" s="5" t="s">
        <v>286</v>
      </c>
      <c r="C143" s="4" t="s">
        <v>281</v>
      </c>
      <c r="D143" s="4" t="s">
        <v>138</v>
      </c>
      <c r="E143" s="27">
        <f>(C116/E136)/1000</f>
        <v>1173.3506499999999</v>
      </c>
      <c r="F143" s="27">
        <f>(D116/E136)/1000</f>
        <v>7.136100000000001</v>
      </c>
      <c r="G143" s="27">
        <f>E143+F143</f>
        <v>1180.4867499999998</v>
      </c>
      <c r="H143" s="27">
        <f>G116/H136/1000</f>
        <v>3664.42</v>
      </c>
      <c r="I143" s="27">
        <f>H116/H136/1000</f>
        <v>227.87</v>
      </c>
      <c r="J143" s="27">
        <f>J116/J136/1000</f>
        <v>3892.29</v>
      </c>
      <c r="K143" s="32">
        <f>K116/K136/1000</f>
        <v>3837.25</v>
      </c>
      <c r="L143" s="32">
        <f>L116/K136/1000</f>
        <v>20.5</v>
      </c>
      <c r="M143" s="32">
        <f>N116/M136/100</f>
        <v>38577.5</v>
      </c>
    </row>
    <row r="144" spans="1:13" ht="48" customHeight="1">
      <c r="A144" s="4"/>
      <c r="B144" s="5" t="s">
        <v>287</v>
      </c>
      <c r="C144" s="4" t="s">
        <v>143</v>
      </c>
      <c r="D144" s="4" t="s">
        <v>138</v>
      </c>
      <c r="E144" s="27">
        <f>C58/E137/12</f>
        <v>3410.919540229885</v>
      </c>
      <c r="F144" s="4"/>
      <c r="G144" s="27">
        <f>E144+F144</f>
        <v>3410.919540229885</v>
      </c>
      <c r="H144" s="32">
        <f>H138/H137*100</f>
        <v>6921.880341880342</v>
      </c>
      <c r="I144" s="32"/>
      <c r="J144" s="32">
        <f>J138/J137*100</f>
        <v>6921.880341880342</v>
      </c>
      <c r="K144" s="27">
        <f>K138/K137*100</f>
        <v>7357.777777777778</v>
      </c>
      <c r="L144" s="4"/>
      <c r="M144" s="27">
        <f>M138/M137*100</f>
        <v>7357.777777777778</v>
      </c>
    </row>
    <row r="145" spans="1:13" ht="15">
      <c r="A145" s="4" t="s">
        <v>136</v>
      </c>
      <c r="B145" s="24" t="s">
        <v>22</v>
      </c>
      <c r="C145" s="4" t="s">
        <v>6</v>
      </c>
      <c r="D145" s="4" t="s">
        <v>6</v>
      </c>
      <c r="E145" s="4"/>
      <c r="F145" s="4"/>
      <c r="G145" s="4"/>
      <c r="H145" s="4"/>
      <c r="I145" s="4"/>
      <c r="J145" s="4"/>
      <c r="K145" s="4"/>
      <c r="L145" s="4"/>
      <c r="M145" s="4"/>
    </row>
    <row r="146" spans="1:13" ht="60">
      <c r="A146" s="4"/>
      <c r="B146" s="5" t="s">
        <v>288</v>
      </c>
      <c r="C146" s="4" t="s">
        <v>147</v>
      </c>
      <c r="D146" s="4" t="s">
        <v>228</v>
      </c>
      <c r="E146" s="4">
        <v>91.1</v>
      </c>
      <c r="F146" s="4"/>
      <c r="G146" s="4">
        <v>91.1</v>
      </c>
      <c r="H146" s="4">
        <v>91.1</v>
      </c>
      <c r="I146" s="4"/>
      <c r="J146" s="4">
        <v>91.1</v>
      </c>
      <c r="K146" s="4">
        <v>91.1</v>
      </c>
      <c r="L146" s="4"/>
      <c r="M146" s="4">
        <v>91.1</v>
      </c>
    </row>
    <row r="147" spans="1:13" ht="60">
      <c r="A147" s="4" t="s">
        <v>6</v>
      </c>
      <c r="B147" s="23" t="s">
        <v>289</v>
      </c>
      <c r="C147" s="4" t="s">
        <v>147</v>
      </c>
      <c r="D147" s="4" t="s">
        <v>228</v>
      </c>
      <c r="E147" s="4">
        <v>7.1</v>
      </c>
      <c r="F147" s="4"/>
      <c r="G147" s="4">
        <v>7.1</v>
      </c>
      <c r="H147" s="4">
        <v>7.1</v>
      </c>
      <c r="I147" s="4"/>
      <c r="J147" s="4">
        <v>7.1</v>
      </c>
      <c r="K147" s="4">
        <v>7.1</v>
      </c>
      <c r="L147" s="4"/>
      <c r="M147" s="4">
        <v>7.1</v>
      </c>
    </row>
    <row r="148" spans="1:13" ht="60">
      <c r="A148" s="4" t="s">
        <v>6</v>
      </c>
      <c r="B148" s="23" t="s">
        <v>290</v>
      </c>
      <c r="C148" s="4" t="s">
        <v>147</v>
      </c>
      <c r="D148" s="4" t="s">
        <v>228</v>
      </c>
      <c r="E148" s="4">
        <v>1.8</v>
      </c>
      <c r="F148" s="4"/>
      <c r="G148" s="4">
        <v>1.8</v>
      </c>
      <c r="H148" s="4">
        <v>1.89</v>
      </c>
      <c r="I148" s="4"/>
      <c r="J148" s="4">
        <v>1.89</v>
      </c>
      <c r="K148" s="4">
        <v>1.89</v>
      </c>
      <c r="L148" s="4"/>
      <c r="M148" s="4">
        <v>1.89</v>
      </c>
    </row>
    <row r="150" spans="1:10" ht="15" customHeight="1">
      <c r="A150" s="206" t="s">
        <v>355</v>
      </c>
      <c r="B150" s="206"/>
      <c r="C150" s="206"/>
      <c r="D150" s="206"/>
      <c r="E150" s="206"/>
      <c r="F150" s="206"/>
      <c r="G150" s="206"/>
      <c r="H150" s="206"/>
      <c r="I150" s="206"/>
      <c r="J150" s="206"/>
    </row>
    <row r="151" ht="15">
      <c r="J151" s="3" t="s">
        <v>0</v>
      </c>
    </row>
    <row r="152" spans="1:10" ht="15">
      <c r="A152" s="191" t="s">
        <v>14</v>
      </c>
      <c r="B152" s="191" t="s">
        <v>16</v>
      </c>
      <c r="C152" s="191" t="s">
        <v>17</v>
      </c>
      <c r="D152" s="191" t="s">
        <v>18</v>
      </c>
      <c r="E152" s="191" t="s">
        <v>89</v>
      </c>
      <c r="F152" s="191"/>
      <c r="G152" s="191"/>
      <c r="H152" s="191" t="s">
        <v>348</v>
      </c>
      <c r="I152" s="191"/>
      <c r="J152" s="191"/>
    </row>
    <row r="153" spans="1:10" ht="41.25" customHeight="1">
      <c r="A153" s="191"/>
      <c r="B153" s="191"/>
      <c r="C153" s="191"/>
      <c r="D153" s="191"/>
      <c r="E153" s="4" t="s">
        <v>3</v>
      </c>
      <c r="F153" s="4" t="s">
        <v>4</v>
      </c>
      <c r="G153" s="4" t="s">
        <v>53</v>
      </c>
      <c r="H153" s="4" t="s">
        <v>3</v>
      </c>
      <c r="I153" s="4" t="s">
        <v>4</v>
      </c>
      <c r="J153" s="4" t="s">
        <v>54</v>
      </c>
    </row>
    <row r="154" spans="1:10" ht="15">
      <c r="A154" s="4">
        <v>1</v>
      </c>
      <c r="B154" s="4">
        <v>2</v>
      </c>
      <c r="C154" s="4">
        <v>3</v>
      </c>
      <c r="D154" s="4">
        <v>4</v>
      </c>
      <c r="E154" s="4">
        <v>5</v>
      </c>
      <c r="F154" s="4">
        <v>6</v>
      </c>
      <c r="G154" s="4">
        <v>7</v>
      </c>
      <c r="H154" s="4">
        <v>8</v>
      </c>
      <c r="I154" s="4">
        <v>9</v>
      </c>
      <c r="J154" s="4">
        <v>10</v>
      </c>
    </row>
    <row r="155" spans="1:10" ht="15">
      <c r="A155" s="4" t="s">
        <v>114</v>
      </c>
      <c r="B155" s="24" t="s">
        <v>19</v>
      </c>
      <c r="C155" s="4" t="s">
        <v>6</v>
      </c>
      <c r="D155" s="4" t="s">
        <v>6</v>
      </c>
      <c r="E155" s="5" t="s">
        <v>6</v>
      </c>
      <c r="F155" s="5" t="s">
        <v>6</v>
      </c>
      <c r="G155" s="5" t="s">
        <v>6</v>
      </c>
      <c r="H155" s="5" t="s">
        <v>6</v>
      </c>
      <c r="I155" s="5" t="s">
        <v>6</v>
      </c>
      <c r="J155" s="5" t="s">
        <v>6</v>
      </c>
    </row>
    <row r="156" spans="1:10" ht="54.75" customHeight="1">
      <c r="A156" s="4"/>
      <c r="B156" s="5" t="s">
        <v>274</v>
      </c>
      <c r="C156" s="4" t="s">
        <v>126</v>
      </c>
      <c r="D156" s="4" t="s">
        <v>228</v>
      </c>
      <c r="E156" s="4">
        <v>2</v>
      </c>
      <c r="F156" s="4"/>
      <c r="G156" s="4">
        <v>2</v>
      </c>
      <c r="H156" s="4">
        <v>2</v>
      </c>
      <c r="I156" s="4"/>
      <c r="J156" s="4">
        <v>2</v>
      </c>
    </row>
    <row r="157" spans="1:10" ht="15" customHeight="1">
      <c r="A157" s="4"/>
      <c r="B157" s="5" t="s">
        <v>275</v>
      </c>
      <c r="C157" s="4" t="s">
        <v>126</v>
      </c>
      <c r="D157" s="25" t="s">
        <v>212</v>
      </c>
      <c r="E157" s="4">
        <v>58.5</v>
      </c>
      <c r="F157" s="4"/>
      <c r="G157" s="4">
        <v>58.5</v>
      </c>
      <c r="H157" s="4">
        <v>58.5</v>
      </c>
      <c r="I157" s="4"/>
      <c r="J157" s="4">
        <v>58.5</v>
      </c>
    </row>
    <row r="158" spans="1:10" ht="30">
      <c r="A158" s="4"/>
      <c r="B158" s="5" t="s">
        <v>276</v>
      </c>
      <c r="C158" s="4" t="s">
        <v>281</v>
      </c>
      <c r="D158" s="57" t="s">
        <v>291</v>
      </c>
      <c r="E158" s="32">
        <f>C85/1000</f>
        <v>4627.1</v>
      </c>
      <c r="F158" s="32"/>
      <c r="G158" s="32">
        <f>E158+F158</f>
        <v>4627.1</v>
      </c>
      <c r="H158" s="32">
        <f>G85/1000</f>
        <v>4960.28</v>
      </c>
      <c r="I158" s="32"/>
      <c r="J158" s="32">
        <f>H158+I158</f>
        <v>4960.28</v>
      </c>
    </row>
    <row r="159" spans="1:10" ht="15">
      <c r="A159" s="4" t="s">
        <v>115</v>
      </c>
      <c r="B159" s="24" t="s">
        <v>20</v>
      </c>
      <c r="C159" s="4" t="s">
        <v>6</v>
      </c>
      <c r="D159" s="4" t="s">
        <v>6</v>
      </c>
      <c r="E159" s="4"/>
      <c r="F159" s="4"/>
      <c r="G159" s="4"/>
      <c r="H159" s="4"/>
      <c r="I159" s="4"/>
      <c r="J159" s="4"/>
    </row>
    <row r="160" spans="1:10" ht="60">
      <c r="A160" s="4"/>
      <c r="B160" s="5" t="s">
        <v>285</v>
      </c>
      <c r="C160" s="4" t="s">
        <v>133</v>
      </c>
      <c r="D160" s="25" t="s">
        <v>228</v>
      </c>
      <c r="E160" s="4">
        <v>107</v>
      </c>
      <c r="F160" s="4"/>
      <c r="G160" s="4">
        <v>107</v>
      </c>
      <c r="H160" s="4">
        <v>107</v>
      </c>
      <c r="I160" s="4"/>
      <c r="J160" s="4">
        <v>107</v>
      </c>
    </row>
    <row r="161" spans="1:10" ht="15">
      <c r="A161" s="4" t="s">
        <v>116</v>
      </c>
      <c r="B161" s="24" t="s">
        <v>21</v>
      </c>
      <c r="C161" s="4" t="s">
        <v>6</v>
      </c>
      <c r="D161" s="4" t="s">
        <v>6</v>
      </c>
      <c r="E161" s="4"/>
      <c r="F161" s="4"/>
      <c r="G161" s="4"/>
      <c r="H161" s="4"/>
      <c r="I161" s="4"/>
      <c r="J161" s="4"/>
    </row>
    <row r="162" spans="1:10" ht="30">
      <c r="A162" s="4"/>
      <c r="B162" s="5" t="s">
        <v>286</v>
      </c>
      <c r="C162" s="4" t="s">
        <v>281</v>
      </c>
      <c r="D162" s="4" t="s">
        <v>138</v>
      </c>
      <c r="E162" s="117">
        <f>C96/E156/1000</f>
        <v>4109.85</v>
      </c>
      <c r="F162" s="128">
        <f>D127/E156/1000</f>
        <v>21.6</v>
      </c>
      <c r="G162" s="128">
        <f>E162+F162</f>
        <v>4131.450000000001</v>
      </c>
      <c r="H162" s="128">
        <f>G127/H156/100</f>
        <v>43833.5</v>
      </c>
      <c r="I162" s="128">
        <f>H127/H156/1000</f>
        <v>22.7</v>
      </c>
      <c r="J162" s="32">
        <f>H162+I162</f>
        <v>43856.2</v>
      </c>
    </row>
    <row r="163" spans="1:10" ht="30">
      <c r="A163" s="4"/>
      <c r="B163" s="5" t="s">
        <v>287</v>
      </c>
      <c r="C163" s="4" t="s">
        <v>143</v>
      </c>
      <c r="D163" s="4" t="s">
        <v>138</v>
      </c>
      <c r="E163" s="117">
        <f>E158/E157*100</f>
        <v>7909.572649572649</v>
      </c>
      <c r="F163" s="126"/>
      <c r="G163" s="117">
        <f>E163+F163</f>
        <v>7909.572649572649</v>
      </c>
      <c r="H163" s="117">
        <f>H158/H157*100</f>
        <v>8479.111111111111</v>
      </c>
      <c r="I163" s="126"/>
      <c r="J163" s="117">
        <f>H163+I163</f>
        <v>8479.111111111111</v>
      </c>
    </row>
    <row r="164" spans="1:10" ht="15">
      <c r="A164" s="4" t="s">
        <v>136</v>
      </c>
      <c r="B164" s="24" t="s">
        <v>22</v>
      </c>
      <c r="C164" s="4" t="s">
        <v>6</v>
      </c>
      <c r="D164" s="4" t="s">
        <v>6</v>
      </c>
      <c r="E164" s="4"/>
      <c r="F164" s="4"/>
      <c r="G164" s="4"/>
      <c r="H164" s="4"/>
      <c r="I164" s="4"/>
      <c r="J164" s="4"/>
    </row>
    <row r="165" spans="1:10" ht="60">
      <c r="A165" s="4"/>
      <c r="B165" s="5" t="s">
        <v>288</v>
      </c>
      <c r="C165" s="4" t="s">
        <v>147</v>
      </c>
      <c r="D165" s="4" t="s">
        <v>228</v>
      </c>
      <c r="E165" s="4">
        <v>91.1</v>
      </c>
      <c r="F165" s="4"/>
      <c r="G165" s="4">
        <v>91.1</v>
      </c>
      <c r="H165" s="4">
        <v>91.1</v>
      </c>
      <c r="I165" s="4"/>
      <c r="J165" s="4">
        <v>91.1</v>
      </c>
    </row>
    <row r="166" spans="1:10" ht="15" customHeight="1">
      <c r="A166" s="4" t="s">
        <v>6</v>
      </c>
      <c r="B166" s="23" t="s">
        <v>289</v>
      </c>
      <c r="C166" s="4" t="s">
        <v>147</v>
      </c>
      <c r="D166" s="4" t="s">
        <v>228</v>
      </c>
      <c r="E166" s="4">
        <v>7.1</v>
      </c>
      <c r="F166" s="4"/>
      <c r="G166" s="4">
        <v>7.1</v>
      </c>
      <c r="H166" s="4">
        <v>7.1</v>
      </c>
      <c r="I166" s="4"/>
      <c r="J166" s="4">
        <v>7.1</v>
      </c>
    </row>
    <row r="167" spans="1:10" ht="60">
      <c r="A167" s="4" t="s">
        <v>6</v>
      </c>
      <c r="B167" s="23" t="s">
        <v>290</v>
      </c>
      <c r="C167" s="4" t="s">
        <v>147</v>
      </c>
      <c r="D167" s="4" t="s">
        <v>228</v>
      </c>
      <c r="E167" s="4">
        <v>1.89</v>
      </c>
      <c r="F167" s="4"/>
      <c r="G167" s="4">
        <v>1.89</v>
      </c>
      <c r="H167" s="4">
        <v>1.89</v>
      </c>
      <c r="I167" s="4"/>
      <c r="J167" s="4">
        <v>1.89</v>
      </c>
    </row>
    <row r="169" spans="1:11" ht="15" customHeight="1">
      <c r="A169" s="206" t="s">
        <v>23</v>
      </c>
      <c r="B169" s="206"/>
      <c r="C169" s="206"/>
      <c r="D169" s="206"/>
      <c r="E169" s="206"/>
      <c r="F169" s="206"/>
      <c r="G169" s="206"/>
      <c r="H169" s="206"/>
      <c r="I169" s="206"/>
      <c r="J169" s="206"/>
      <c r="K169" s="206"/>
    </row>
    <row r="170" ht="15">
      <c r="K170" s="3" t="s">
        <v>0</v>
      </c>
    </row>
    <row r="171" spans="1:11" ht="15" customHeight="1">
      <c r="A171" s="191" t="s">
        <v>2</v>
      </c>
      <c r="B171" s="191" t="s">
        <v>344</v>
      </c>
      <c r="C171" s="191"/>
      <c r="D171" s="196" t="s">
        <v>345</v>
      </c>
      <c r="E171" s="198"/>
      <c r="F171" s="191" t="s">
        <v>346</v>
      </c>
      <c r="G171" s="191"/>
      <c r="H171" s="191" t="s">
        <v>89</v>
      </c>
      <c r="I171" s="191"/>
      <c r="J171" s="191" t="s">
        <v>348</v>
      </c>
      <c r="K171" s="191"/>
    </row>
    <row r="172" spans="1:11" ht="30">
      <c r="A172" s="191"/>
      <c r="B172" s="4" t="s">
        <v>3</v>
      </c>
      <c r="C172" s="4" t="s">
        <v>4</v>
      </c>
      <c r="D172" s="4" t="s">
        <v>3</v>
      </c>
      <c r="E172" s="4" t="s">
        <v>4</v>
      </c>
      <c r="F172" s="4" t="s">
        <v>3</v>
      </c>
      <c r="G172" s="4" t="s">
        <v>4</v>
      </c>
      <c r="H172" s="4" t="s">
        <v>3</v>
      </c>
      <c r="I172" s="4" t="s">
        <v>4</v>
      </c>
      <c r="J172" s="4" t="s">
        <v>3</v>
      </c>
      <c r="K172" s="4" t="s">
        <v>4</v>
      </c>
    </row>
    <row r="173" spans="1:11" ht="15">
      <c r="A173" s="4">
        <v>1</v>
      </c>
      <c r="B173" s="4">
        <v>2</v>
      </c>
      <c r="C173" s="4">
        <v>3</v>
      </c>
      <c r="D173" s="4">
        <v>4</v>
      </c>
      <c r="E173" s="4">
        <v>5</v>
      </c>
      <c r="F173" s="4">
        <v>6</v>
      </c>
      <c r="G173" s="4">
        <v>7</v>
      </c>
      <c r="H173" s="4">
        <v>8</v>
      </c>
      <c r="I173" s="4">
        <v>9</v>
      </c>
      <c r="J173" s="4">
        <v>10</v>
      </c>
      <c r="K173" s="4">
        <v>11</v>
      </c>
    </row>
    <row r="174" spans="1:11" ht="30">
      <c r="A174" s="23" t="s">
        <v>150</v>
      </c>
      <c r="B174" s="71">
        <v>910000</v>
      </c>
      <c r="C174" s="39" t="s">
        <v>6</v>
      </c>
      <c r="D174" s="39">
        <v>2685000</v>
      </c>
      <c r="E174" s="39" t="s">
        <v>6</v>
      </c>
      <c r="F174" s="39">
        <v>2719000</v>
      </c>
      <c r="G174" s="39" t="s">
        <v>6</v>
      </c>
      <c r="H174" s="39">
        <v>2922800</v>
      </c>
      <c r="I174" s="39" t="s">
        <v>6</v>
      </c>
      <c r="J174" s="39">
        <v>3133180</v>
      </c>
      <c r="K174" s="39" t="s">
        <v>6</v>
      </c>
    </row>
    <row r="175" spans="1:11" ht="60">
      <c r="A175" s="4" t="s">
        <v>151</v>
      </c>
      <c r="B175" s="39">
        <v>138600</v>
      </c>
      <c r="C175" s="39" t="s">
        <v>6</v>
      </c>
      <c r="D175" s="39">
        <v>541000</v>
      </c>
      <c r="E175" s="39" t="s">
        <v>6</v>
      </c>
      <c r="F175" s="39">
        <v>626000</v>
      </c>
      <c r="G175" s="39" t="s">
        <v>6</v>
      </c>
      <c r="H175" s="39">
        <v>672900</v>
      </c>
      <c r="I175" s="39" t="s">
        <v>6</v>
      </c>
      <c r="J175" s="39">
        <v>721400</v>
      </c>
      <c r="K175" s="39" t="s">
        <v>6</v>
      </c>
    </row>
    <row r="176" spans="1:11" ht="15">
      <c r="A176" s="4" t="s">
        <v>153</v>
      </c>
      <c r="B176" s="39">
        <v>87800</v>
      </c>
      <c r="C176" s="39"/>
      <c r="D176" s="39">
        <v>649600</v>
      </c>
      <c r="E176" s="39"/>
      <c r="F176" s="39">
        <v>775700</v>
      </c>
      <c r="G176" s="39"/>
      <c r="H176" s="39">
        <v>833900</v>
      </c>
      <c r="I176" s="39"/>
      <c r="J176" s="39">
        <v>894000</v>
      </c>
      <c r="K176" s="39"/>
    </row>
    <row r="177" spans="1:11" ht="33.75" customHeight="1">
      <c r="A177" s="4" t="s">
        <v>152</v>
      </c>
      <c r="B177" s="39">
        <v>50600</v>
      </c>
      <c r="C177" s="39"/>
      <c r="D177" s="39">
        <v>173700</v>
      </c>
      <c r="E177" s="39"/>
      <c r="F177" s="39">
        <v>183600</v>
      </c>
      <c r="G177" s="39"/>
      <c r="H177" s="39">
        <v>197500</v>
      </c>
      <c r="I177" s="39"/>
      <c r="J177" s="39">
        <v>211700</v>
      </c>
      <c r="K177" s="39"/>
    </row>
    <row r="178" spans="1:11" ht="15">
      <c r="A178" s="4" t="s">
        <v>9</v>
      </c>
      <c r="B178" s="39">
        <f>SUM(B174:B177)</f>
        <v>1187000</v>
      </c>
      <c r="C178" s="39" t="s">
        <v>6</v>
      </c>
      <c r="D178" s="39">
        <f>SUM(D174:D177)</f>
        <v>4049300</v>
      </c>
      <c r="E178" s="39">
        <v>0</v>
      </c>
      <c r="F178" s="39">
        <f>SUM(F174:F177)</f>
        <v>4304300</v>
      </c>
      <c r="G178" s="39">
        <v>0</v>
      </c>
      <c r="H178" s="39">
        <f>SUM(H174:H177)</f>
        <v>4627100</v>
      </c>
      <c r="I178" s="39">
        <v>0</v>
      </c>
      <c r="J178" s="39">
        <f>SUM(J174:J177)</f>
        <v>4960280</v>
      </c>
      <c r="K178" s="39">
        <v>0</v>
      </c>
    </row>
    <row r="179" spans="1:11" ht="120">
      <c r="A179" s="6" t="s">
        <v>24</v>
      </c>
      <c r="B179" s="4" t="s">
        <v>8</v>
      </c>
      <c r="C179" s="4" t="s">
        <v>6</v>
      </c>
      <c r="D179" s="4" t="s">
        <v>8</v>
      </c>
      <c r="E179" s="4" t="s">
        <v>6</v>
      </c>
      <c r="F179" s="4" t="s">
        <v>6</v>
      </c>
      <c r="G179" s="4" t="s">
        <v>6</v>
      </c>
      <c r="H179" s="39"/>
      <c r="I179" s="4" t="s">
        <v>6</v>
      </c>
      <c r="J179" s="4" t="s">
        <v>8</v>
      </c>
      <c r="K179" s="4" t="s">
        <v>6</v>
      </c>
    </row>
    <row r="180" spans="2:10" ht="15">
      <c r="B180" s="82"/>
      <c r="D180" s="82"/>
      <c r="E180" s="82"/>
      <c r="F180" s="82"/>
      <c r="G180" s="82"/>
      <c r="H180" s="82"/>
      <c r="I180" s="82"/>
      <c r="J180" s="82"/>
    </row>
    <row r="182" spans="1:14" ht="15" customHeight="1">
      <c r="A182" s="206" t="s">
        <v>25</v>
      </c>
      <c r="B182" s="206"/>
      <c r="C182" s="206"/>
      <c r="D182" s="206"/>
      <c r="E182" s="206"/>
      <c r="F182" s="206"/>
      <c r="G182" s="206"/>
      <c r="H182" s="206"/>
      <c r="I182" s="206"/>
      <c r="J182" s="206"/>
      <c r="K182" s="206"/>
      <c r="L182" s="206"/>
      <c r="M182" s="206"/>
      <c r="N182" s="206"/>
    </row>
    <row r="184" spans="1:14" ht="15" customHeight="1">
      <c r="A184" s="191" t="s">
        <v>52</v>
      </c>
      <c r="B184" s="191" t="s">
        <v>26</v>
      </c>
      <c r="C184" s="204" t="s">
        <v>344</v>
      </c>
      <c r="D184" s="216"/>
      <c r="E184" s="216"/>
      <c r="F184" s="205"/>
      <c r="G184" s="207" t="s">
        <v>366</v>
      </c>
      <c r="H184" s="207"/>
      <c r="I184" s="207"/>
      <c r="J184" s="207"/>
      <c r="K184" s="207" t="s">
        <v>94</v>
      </c>
      <c r="L184" s="207"/>
      <c r="M184" s="204" t="s">
        <v>367</v>
      </c>
      <c r="N184" s="205"/>
    </row>
    <row r="185" spans="1:14" ht="30.75" customHeight="1">
      <c r="A185" s="191"/>
      <c r="B185" s="191"/>
      <c r="C185" s="207" t="s">
        <v>3</v>
      </c>
      <c r="D185" s="207"/>
      <c r="E185" s="207" t="s">
        <v>4</v>
      </c>
      <c r="F185" s="207"/>
      <c r="G185" s="207" t="s">
        <v>3</v>
      </c>
      <c r="H185" s="207"/>
      <c r="I185" s="207" t="s">
        <v>4</v>
      </c>
      <c r="J185" s="207"/>
      <c r="K185" s="207" t="s">
        <v>3</v>
      </c>
      <c r="L185" s="207" t="s">
        <v>4</v>
      </c>
      <c r="M185" s="207" t="s">
        <v>3</v>
      </c>
      <c r="N185" s="207" t="s">
        <v>4</v>
      </c>
    </row>
    <row r="186" spans="1:14" ht="30">
      <c r="A186" s="191"/>
      <c r="B186" s="191"/>
      <c r="C186" s="46" t="s">
        <v>55</v>
      </c>
      <c r="D186" s="46" t="s">
        <v>56</v>
      </c>
      <c r="E186" s="46" t="s">
        <v>55</v>
      </c>
      <c r="F186" s="46" t="s">
        <v>56</v>
      </c>
      <c r="G186" s="46" t="s">
        <v>55</v>
      </c>
      <c r="H186" s="46" t="s">
        <v>56</v>
      </c>
      <c r="I186" s="46" t="s">
        <v>55</v>
      </c>
      <c r="J186" s="46" t="s">
        <v>56</v>
      </c>
      <c r="K186" s="207"/>
      <c r="L186" s="207"/>
      <c r="M186" s="207"/>
      <c r="N186" s="207"/>
    </row>
    <row r="187" spans="1:14" ht="15">
      <c r="A187" s="4">
        <v>1</v>
      </c>
      <c r="B187" s="4">
        <v>2</v>
      </c>
      <c r="C187" s="4">
        <v>3</v>
      </c>
      <c r="D187" s="4">
        <v>4</v>
      </c>
      <c r="E187" s="4">
        <v>5</v>
      </c>
      <c r="F187" s="4">
        <v>6</v>
      </c>
      <c r="G187" s="4">
        <v>7</v>
      </c>
      <c r="H187" s="4">
        <v>8</v>
      </c>
      <c r="I187" s="4">
        <v>9</v>
      </c>
      <c r="J187" s="4">
        <v>10</v>
      </c>
      <c r="K187" s="4">
        <v>11</v>
      </c>
      <c r="L187" s="4">
        <v>12</v>
      </c>
      <c r="M187" s="4">
        <v>13</v>
      </c>
      <c r="N187" s="4">
        <v>14</v>
      </c>
    </row>
    <row r="188" spans="1:14" ht="15">
      <c r="A188" s="4"/>
      <c r="B188" s="23" t="s">
        <v>314</v>
      </c>
      <c r="C188" s="4">
        <v>4</v>
      </c>
      <c r="D188" s="4">
        <v>3</v>
      </c>
      <c r="E188" s="4"/>
      <c r="F188" s="4"/>
      <c r="G188" s="4">
        <v>4</v>
      </c>
      <c r="H188" s="4">
        <v>3</v>
      </c>
      <c r="I188" s="4"/>
      <c r="J188" s="4"/>
      <c r="K188" s="4">
        <v>4</v>
      </c>
      <c r="L188" s="4"/>
      <c r="M188" s="4">
        <v>4</v>
      </c>
      <c r="N188" s="4"/>
    </row>
    <row r="189" spans="1:14" ht="15">
      <c r="A189" s="4"/>
      <c r="B189" s="23" t="s">
        <v>122</v>
      </c>
      <c r="C189" s="4">
        <v>0.5</v>
      </c>
      <c r="D189" s="4">
        <v>0</v>
      </c>
      <c r="E189" s="4"/>
      <c r="F189" s="4"/>
      <c r="G189" s="4">
        <v>0.5</v>
      </c>
      <c r="H189" s="4">
        <v>0</v>
      </c>
      <c r="I189" s="4"/>
      <c r="J189" s="4"/>
      <c r="K189" s="4">
        <v>0.5</v>
      </c>
      <c r="L189" s="4"/>
      <c r="M189" s="4">
        <v>0.5</v>
      </c>
      <c r="N189" s="4"/>
    </row>
    <row r="190" spans="1:14" ht="15">
      <c r="A190" s="4"/>
      <c r="B190" s="23" t="s">
        <v>124</v>
      </c>
      <c r="C190" s="4">
        <v>11.5</v>
      </c>
      <c r="D190" s="4">
        <v>11</v>
      </c>
      <c r="E190" s="4"/>
      <c r="F190" s="4"/>
      <c r="G190" s="4">
        <v>30</v>
      </c>
      <c r="H190" s="4">
        <v>24.75</v>
      </c>
      <c r="I190" s="4"/>
      <c r="J190" s="4"/>
      <c r="K190" s="4">
        <v>30</v>
      </c>
      <c r="L190" s="4"/>
      <c r="M190" s="4">
        <v>30</v>
      </c>
      <c r="N190" s="4"/>
    </row>
    <row r="191" spans="1:14" ht="15">
      <c r="A191" s="4" t="s">
        <v>6</v>
      </c>
      <c r="B191" s="5" t="s">
        <v>142</v>
      </c>
      <c r="C191" s="4">
        <v>16</v>
      </c>
      <c r="D191" s="4">
        <v>15</v>
      </c>
      <c r="E191" s="5" t="s">
        <v>6</v>
      </c>
      <c r="F191" s="5" t="s">
        <v>6</v>
      </c>
      <c r="G191" s="4">
        <v>24</v>
      </c>
      <c r="H191" s="4">
        <v>22.25</v>
      </c>
      <c r="I191" s="5" t="s">
        <v>6</v>
      </c>
      <c r="J191" s="5" t="s">
        <v>6</v>
      </c>
      <c r="K191" s="4">
        <v>24</v>
      </c>
      <c r="L191" s="5" t="s">
        <v>6</v>
      </c>
      <c r="M191" s="4">
        <v>24</v>
      </c>
      <c r="N191" s="5" t="s">
        <v>6</v>
      </c>
    </row>
    <row r="192" spans="1:14" ht="15">
      <c r="A192" s="4" t="s">
        <v>6</v>
      </c>
      <c r="B192" s="4" t="s">
        <v>9</v>
      </c>
      <c r="C192" s="4">
        <f>SUM(C188:C191)</f>
        <v>32</v>
      </c>
      <c r="D192" s="4">
        <f>SUM(D188:D191)</f>
        <v>29</v>
      </c>
      <c r="E192" s="4" t="s">
        <v>6</v>
      </c>
      <c r="F192" s="4" t="s">
        <v>6</v>
      </c>
      <c r="G192" s="4">
        <f>SUM(G188:G191)</f>
        <v>58.5</v>
      </c>
      <c r="H192" s="4">
        <f>SUM(H188:H191)</f>
        <v>50</v>
      </c>
      <c r="I192" s="4" t="s">
        <v>6</v>
      </c>
      <c r="J192" s="4" t="s">
        <v>6</v>
      </c>
      <c r="K192" s="4">
        <f>SUM(K188:K191)</f>
        <v>58.5</v>
      </c>
      <c r="L192" s="4" t="s">
        <v>6</v>
      </c>
      <c r="M192" s="4">
        <f>SUM(M188:M191)</f>
        <v>58.5</v>
      </c>
      <c r="N192" s="4" t="s">
        <v>6</v>
      </c>
    </row>
    <row r="193" spans="1:14" ht="45">
      <c r="A193" s="4" t="s">
        <v>6</v>
      </c>
      <c r="B193" s="4" t="s">
        <v>27</v>
      </c>
      <c r="C193" s="4" t="s">
        <v>8</v>
      </c>
      <c r="D193" s="4" t="s">
        <v>8</v>
      </c>
      <c r="E193" s="4" t="s">
        <v>6</v>
      </c>
      <c r="F193" s="4" t="s">
        <v>6</v>
      </c>
      <c r="G193" s="4" t="s">
        <v>8</v>
      </c>
      <c r="H193" s="4" t="s">
        <v>8</v>
      </c>
      <c r="I193" s="4" t="s">
        <v>6</v>
      </c>
      <c r="J193" s="4" t="s">
        <v>6</v>
      </c>
      <c r="K193" s="4" t="s">
        <v>8</v>
      </c>
      <c r="L193" s="4" t="s">
        <v>6</v>
      </c>
      <c r="M193" s="4" t="s">
        <v>8</v>
      </c>
      <c r="N193" s="4" t="s">
        <v>6</v>
      </c>
    </row>
    <row r="196" spans="1:12" ht="15" customHeight="1">
      <c r="A196" s="195" t="s">
        <v>70</v>
      </c>
      <c r="B196" s="195"/>
      <c r="C196" s="195"/>
      <c r="D196" s="195"/>
      <c r="E196" s="195"/>
      <c r="F196" s="195"/>
      <c r="G196" s="195"/>
      <c r="H196" s="195"/>
      <c r="I196" s="195"/>
      <c r="J196" s="195"/>
      <c r="K196" s="195"/>
      <c r="L196" s="195"/>
    </row>
    <row r="197" spans="1:12" ht="15" customHeight="1">
      <c r="A197" s="195" t="s">
        <v>356</v>
      </c>
      <c r="B197" s="195"/>
      <c r="C197" s="195"/>
      <c r="D197" s="195"/>
      <c r="E197" s="195"/>
      <c r="F197" s="195"/>
      <c r="G197" s="195"/>
      <c r="H197" s="195"/>
      <c r="I197" s="195"/>
      <c r="J197" s="195"/>
      <c r="K197" s="195"/>
      <c r="L197" s="195"/>
    </row>
    <row r="198" ht="15">
      <c r="L198" s="1" t="s">
        <v>0</v>
      </c>
    </row>
    <row r="199" spans="1:12" ht="21.75" customHeight="1">
      <c r="A199" s="191" t="s">
        <v>14</v>
      </c>
      <c r="B199" s="191" t="s">
        <v>28</v>
      </c>
      <c r="C199" s="191" t="s">
        <v>29</v>
      </c>
      <c r="D199" s="196" t="s">
        <v>344</v>
      </c>
      <c r="E199" s="197"/>
      <c r="F199" s="198"/>
      <c r="G199" s="191" t="s">
        <v>345</v>
      </c>
      <c r="H199" s="191"/>
      <c r="I199" s="191"/>
      <c r="J199" s="191" t="s">
        <v>346</v>
      </c>
      <c r="K199" s="191"/>
      <c r="L199" s="191"/>
    </row>
    <row r="200" spans="1:12" ht="30">
      <c r="A200" s="191"/>
      <c r="B200" s="191"/>
      <c r="C200" s="191"/>
      <c r="D200" s="4" t="s">
        <v>3</v>
      </c>
      <c r="E200" s="4" t="s">
        <v>4</v>
      </c>
      <c r="F200" s="4" t="s">
        <v>57</v>
      </c>
      <c r="G200" s="4" t="s">
        <v>3</v>
      </c>
      <c r="H200" s="4" t="s">
        <v>4</v>
      </c>
      <c r="I200" s="4" t="s">
        <v>49</v>
      </c>
      <c r="J200" s="4" t="s">
        <v>3</v>
      </c>
      <c r="K200" s="4" t="s">
        <v>4</v>
      </c>
      <c r="L200" s="4" t="s">
        <v>58</v>
      </c>
    </row>
    <row r="201" spans="1:12" ht="15">
      <c r="A201" s="4">
        <v>1</v>
      </c>
      <c r="B201" s="4">
        <v>2</v>
      </c>
      <c r="C201" s="4">
        <v>3</v>
      </c>
      <c r="D201" s="4">
        <v>4</v>
      </c>
      <c r="E201" s="4">
        <v>5</v>
      </c>
      <c r="F201" s="4">
        <v>6</v>
      </c>
      <c r="G201" s="4">
        <v>7</v>
      </c>
      <c r="H201" s="4">
        <v>8</v>
      </c>
      <c r="I201" s="4">
        <v>9</v>
      </c>
      <c r="J201" s="4">
        <v>10</v>
      </c>
      <c r="K201" s="4">
        <v>11</v>
      </c>
      <c r="L201" s="4">
        <v>12</v>
      </c>
    </row>
    <row r="202" spans="1:12" ht="15">
      <c r="A202" s="4" t="s">
        <v>6</v>
      </c>
      <c r="B202" s="5" t="s">
        <v>6</v>
      </c>
      <c r="C202" s="5" t="s">
        <v>6</v>
      </c>
      <c r="D202" s="5" t="s">
        <v>6</v>
      </c>
      <c r="E202" s="5" t="s">
        <v>6</v>
      </c>
      <c r="F202" s="5" t="s">
        <v>6</v>
      </c>
      <c r="G202" s="5" t="s">
        <v>6</v>
      </c>
      <c r="H202" s="5" t="s">
        <v>6</v>
      </c>
      <c r="I202" s="5" t="s">
        <v>6</v>
      </c>
      <c r="J202" s="5" t="s">
        <v>6</v>
      </c>
      <c r="K202" s="5" t="s">
        <v>6</v>
      </c>
      <c r="L202" s="5" t="s">
        <v>6</v>
      </c>
    </row>
    <row r="203" spans="1:12" ht="15">
      <c r="A203" s="4" t="s">
        <v>6</v>
      </c>
      <c r="B203" s="4" t="s">
        <v>9</v>
      </c>
      <c r="C203" s="5" t="s">
        <v>6</v>
      </c>
      <c r="D203" s="5" t="s">
        <v>6</v>
      </c>
      <c r="E203" s="5" t="s">
        <v>6</v>
      </c>
      <c r="F203" s="5" t="s">
        <v>6</v>
      </c>
      <c r="G203" s="5" t="s">
        <v>6</v>
      </c>
      <c r="H203" s="5" t="s">
        <v>6</v>
      </c>
      <c r="I203" s="5" t="s">
        <v>6</v>
      </c>
      <c r="J203" s="5" t="s">
        <v>6</v>
      </c>
      <c r="K203" s="5" t="s">
        <v>6</v>
      </c>
      <c r="L203" s="5" t="s">
        <v>6</v>
      </c>
    </row>
    <row r="205" spans="1:9" ht="15" customHeight="1">
      <c r="A205" s="200" t="s">
        <v>357</v>
      </c>
      <c r="B205" s="200"/>
      <c r="C205" s="200"/>
      <c r="D205" s="200"/>
      <c r="E205" s="200"/>
      <c r="F205" s="200"/>
      <c r="G205" s="200"/>
      <c r="H205" s="200"/>
      <c r="I205" s="200"/>
    </row>
    <row r="206" ht="15">
      <c r="I206" s="3" t="s">
        <v>0</v>
      </c>
    </row>
    <row r="207" spans="1:9" ht="21.75" customHeight="1">
      <c r="A207" s="191" t="s">
        <v>52</v>
      </c>
      <c r="B207" s="191" t="s">
        <v>28</v>
      </c>
      <c r="C207" s="191" t="s">
        <v>29</v>
      </c>
      <c r="D207" s="196" t="s">
        <v>89</v>
      </c>
      <c r="E207" s="197"/>
      <c r="F207" s="198"/>
      <c r="G207" s="191" t="s">
        <v>348</v>
      </c>
      <c r="H207" s="191"/>
      <c r="I207" s="191"/>
    </row>
    <row r="208" spans="1:9" ht="72.75" customHeight="1">
      <c r="A208" s="191"/>
      <c r="B208" s="191"/>
      <c r="C208" s="191"/>
      <c r="D208" s="4" t="s">
        <v>3</v>
      </c>
      <c r="E208" s="4" t="s">
        <v>4</v>
      </c>
      <c r="F208" s="4" t="s">
        <v>57</v>
      </c>
      <c r="G208" s="4" t="s">
        <v>3</v>
      </c>
      <c r="H208" s="4" t="s">
        <v>4</v>
      </c>
      <c r="I208" s="4" t="s">
        <v>49</v>
      </c>
    </row>
    <row r="209" spans="1:9" ht="15">
      <c r="A209" s="4">
        <v>1</v>
      </c>
      <c r="B209" s="4">
        <v>2</v>
      </c>
      <c r="C209" s="4">
        <v>3</v>
      </c>
      <c r="D209" s="4">
        <v>4</v>
      </c>
      <c r="E209" s="4">
        <v>5</v>
      </c>
      <c r="F209" s="4">
        <v>6</v>
      </c>
      <c r="G209" s="4">
        <v>7</v>
      </c>
      <c r="H209" s="4">
        <v>8</v>
      </c>
      <c r="I209" s="4">
        <v>9</v>
      </c>
    </row>
    <row r="210" spans="1:9" ht="15">
      <c r="A210" s="4" t="s">
        <v>6</v>
      </c>
      <c r="B210" s="5" t="s">
        <v>6</v>
      </c>
      <c r="C210" s="5" t="s">
        <v>6</v>
      </c>
      <c r="D210" s="5" t="s">
        <v>6</v>
      </c>
      <c r="E210" s="5" t="s">
        <v>6</v>
      </c>
      <c r="F210" s="5" t="s">
        <v>6</v>
      </c>
      <c r="G210" s="5" t="s">
        <v>6</v>
      </c>
      <c r="H210" s="5" t="s">
        <v>6</v>
      </c>
      <c r="I210" s="5" t="s">
        <v>6</v>
      </c>
    </row>
    <row r="211" spans="1:9" ht="15">
      <c r="A211" s="4" t="s">
        <v>6</v>
      </c>
      <c r="B211" s="4" t="s">
        <v>9</v>
      </c>
      <c r="C211" s="5" t="s">
        <v>6</v>
      </c>
      <c r="D211" s="5" t="s">
        <v>6</v>
      </c>
      <c r="E211" s="5" t="s">
        <v>6</v>
      </c>
      <c r="F211" s="5" t="s">
        <v>6</v>
      </c>
      <c r="G211" s="5" t="s">
        <v>6</v>
      </c>
      <c r="H211" s="5" t="s">
        <v>6</v>
      </c>
      <c r="I211" s="5" t="s">
        <v>6</v>
      </c>
    </row>
    <row r="214" spans="1:13" ht="15" customHeight="1">
      <c r="A214" s="200" t="s">
        <v>359</v>
      </c>
      <c r="B214" s="200"/>
      <c r="C214" s="200"/>
      <c r="D214" s="200"/>
      <c r="E214" s="200"/>
      <c r="F214" s="200"/>
      <c r="G214" s="200"/>
      <c r="H214" s="200"/>
      <c r="I214" s="200"/>
      <c r="J214" s="200"/>
      <c r="K214" s="200"/>
      <c r="L214" s="200"/>
      <c r="M214" s="200"/>
    </row>
    <row r="215" ht="15">
      <c r="M215" s="3" t="s">
        <v>0</v>
      </c>
    </row>
    <row r="216" spans="1:13" ht="31.5" customHeight="1">
      <c r="A216" s="201" t="s">
        <v>60</v>
      </c>
      <c r="B216" s="201" t="s">
        <v>59</v>
      </c>
      <c r="C216" s="191" t="s">
        <v>30</v>
      </c>
      <c r="D216" s="196" t="s">
        <v>344</v>
      </c>
      <c r="E216" s="198"/>
      <c r="F216" s="191" t="s">
        <v>345</v>
      </c>
      <c r="G216" s="191"/>
      <c r="H216" s="191" t="s">
        <v>346</v>
      </c>
      <c r="I216" s="191"/>
      <c r="J216" s="191" t="s">
        <v>89</v>
      </c>
      <c r="K216" s="191"/>
      <c r="L216" s="191" t="s">
        <v>348</v>
      </c>
      <c r="M216" s="191"/>
    </row>
    <row r="217" spans="1:13" ht="124.5" customHeight="1">
      <c r="A217" s="208"/>
      <c r="B217" s="208"/>
      <c r="C217" s="191"/>
      <c r="D217" s="4" t="s">
        <v>32</v>
      </c>
      <c r="E217" s="4" t="s">
        <v>31</v>
      </c>
      <c r="F217" s="4" t="s">
        <v>32</v>
      </c>
      <c r="G217" s="4" t="s">
        <v>31</v>
      </c>
      <c r="H217" s="4" t="s">
        <v>32</v>
      </c>
      <c r="I217" s="4" t="s">
        <v>31</v>
      </c>
      <c r="J217" s="4" t="s">
        <v>32</v>
      </c>
      <c r="K217" s="4" t="s">
        <v>31</v>
      </c>
      <c r="L217" s="4" t="s">
        <v>32</v>
      </c>
      <c r="M217" s="4" t="s">
        <v>31</v>
      </c>
    </row>
    <row r="218" spans="1:13" ht="15">
      <c r="A218" s="4">
        <v>1</v>
      </c>
      <c r="B218" s="4">
        <v>2</v>
      </c>
      <c r="C218" s="4">
        <v>3</v>
      </c>
      <c r="D218" s="4">
        <v>4</v>
      </c>
      <c r="E218" s="4">
        <v>5</v>
      </c>
      <c r="F218" s="4">
        <v>6</v>
      </c>
      <c r="G218" s="4">
        <v>7</v>
      </c>
      <c r="H218" s="4">
        <v>8</v>
      </c>
      <c r="I218" s="4">
        <v>9</v>
      </c>
      <c r="J218" s="4">
        <v>10</v>
      </c>
      <c r="K218" s="4">
        <v>11</v>
      </c>
      <c r="L218" s="4">
        <v>12</v>
      </c>
      <c r="M218" s="4">
        <v>13</v>
      </c>
    </row>
    <row r="219" spans="1:13" ht="15">
      <c r="A219" s="4" t="s">
        <v>6</v>
      </c>
      <c r="B219" s="4" t="s">
        <v>6</v>
      </c>
      <c r="C219" s="4" t="s">
        <v>6</v>
      </c>
      <c r="D219" s="4" t="s">
        <v>6</v>
      </c>
      <c r="E219" s="4" t="s">
        <v>6</v>
      </c>
      <c r="F219" s="4" t="s">
        <v>6</v>
      </c>
      <c r="G219" s="4" t="s">
        <v>6</v>
      </c>
      <c r="H219" s="4" t="s">
        <v>6</v>
      </c>
      <c r="I219" s="4" t="s">
        <v>6</v>
      </c>
      <c r="J219" s="4" t="s">
        <v>6</v>
      </c>
      <c r="K219" s="4" t="s">
        <v>6</v>
      </c>
      <c r="L219" s="4" t="s">
        <v>6</v>
      </c>
      <c r="M219" s="4" t="s">
        <v>6</v>
      </c>
    </row>
    <row r="220" spans="1:13" ht="15">
      <c r="A220" s="4" t="s">
        <v>6</v>
      </c>
      <c r="B220" s="4" t="s">
        <v>6</v>
      </c>
      <c r="C220" s="4" t="s">
        <v>6</v>
      </c>
      <c r="D220" s="4" t="s">
        <v>6</v>
      </c>
      <c r="E220" s="4" t="s">
        <v>6</v>
      </c>
      <c r="F220" s="4" t="s">
        <v>6</v>
      </c>
      <c r="G220" s="4" t="s">
        <v>6</v>
      </c>
      <c r="H220" s="4" t="s">
        <v>6</v>
      </c>
      <c r="I220" s="4" t="s">
        <v>6</v>
      </c>
      <c r="J220" s="4" t="s">
        <v>6</v>
      </c>
      <c r="K220" s="4" t="s">
        <v>6</v>
      </c>
      <c r="L220" s="4" t="s">
        <v>6</v>
      </c>
      <c r="M220" s="4" t="s">
        <v>6</v>
      </c>
    </row>
    <row r="221" ht="13.5" customHeight="1"/>
    <row r="222" ht="6.75" customHeight="1"/>
    <row r="223" spans="1:10" ht="39.75" customHeight="1">
      <c r="A223" s="199" t="s">
        <v>360</v>
      </c>
      <c r="B223" s="199"/>
      <c r="C223" s="199"/>
      <c r="D223" s="199"/>
      <c r="E223" s="199"/>
      <c r="F223" s="199"/>
      <c r="G223" s="199"/>
      <c r="H223" s="199"/>
      <c r="I223" s="199"/>
      <c r="J223" s="199"/>
    </row>
    <row r="224" spans="1:13" ht="35.25" customHeight="1">
      <c r="A224" s="217" t="s">
        <v>430</v>
      </c>
      <c r="B224" s="218"/>
      <c r="C224" s="218"/>
      <c r="D224" s="218"/>
      <c r="E224" s="218"/>
      <c r="F224" s="218"/>
      <c r="G224" s="218"/>
      <c r="H224" s="218"/>
      <c r="I224" s="218"/>
      <c r="J224" s="218"/>
      <c r="K224" s="218"/>
      <c r="L224" s="218"/>
      <c r="M224" s="218"/>
    </row>
    <row r="225" spans="1:10" ht="15" customHeight="1">
      <c r="A225" s="195" t="s">
        <v>401</v>
      </c>
      <c r="B225" s="195"/>
      <c r="C225" s="195"/>
      <c r="D225" s="195"/>
      <c r="E225" s="195"/>
      <c r="F225" s="195"/>
      <c r="G225" s="195"/>
      <c r="H225" s="195"/>
      <c r="I225" s="195"/>
      <c r="J225" s="195"/>
    </row>
    <row r="226" spans="1:10" ht="15" customHeight="1">
      <c r="A226" s="195" t="s">
        <v>374</v>
      </c>
      <c r="B226" s="195"/>
      <c r="C226" s="195"/>
      <c r="D226" s="195"/>
      <c r="E226" s="195"/>
      <c r="F226" s="195"/>
      <c r="G226" s="195"/>
      <c r="H226" s="195"/>
      <c r="I226" s="195"/>
      <c r="J226" s="195"/>
    </row>
    <row r="227" ht="15">
      <c r="J227" s="3" t="s">
        <v>0</v>
      </c>
    </row>
    <row r="228" spans="1:10" ht="72.75" customHeight="1">
      <c r="A228" s="191" t="s">
        <v>33</v>
      </c>
      <c r="B228" s="191" t="s">
        <v>2</v>
      </c>
      <c r="C228" s="191" t="s">
        <v>34</v>
      </c>
      <c r="D228" s="191" t="s">
        <v>61</v>
      </c>
      <c r="E228" s="191" t="s">
        <v>35</v>
      </c>
      <c r="F228" s="191" t="s">
        <v>36</v>
      </c>
      <c r="G228" s="191" t="s">
        <v>62</v>
      </c>
      <c r="H228" s="191" t="s">
        <v>37</v>
      </c>
      <c r="I228" s="191"/>
      <c r="J228" s="191" t="s">
        <v>63</v>
      </c>
    </row>
    <row r="229" spans="1:10" ht="70.5" customHeight="1">
      <c r="A229" s="191"/>
      <c r="B229" s="191"/>
      <c r="C229" s="191"/>
      <c r="D229" s="191"/>
      <c r="E229" s="191"/>
      <c r="F229" s="191"/>
      <c r="G229" s="191"/>
      <c r="H229" s="4" t="s">
        <v>38</v>
      </c>
      <c r="I229" s="4" t="s">
        <v>39</v>
      </c>
      <c r="J229" s="191"/>
    </row>
    <row r="230" spans="1:14" ht="15">
      <c r="A230" s="4">
        <v>1</v>
      </c>
      <c r="B230" s="4">
        <v>2</v>
      </c>
      <c r="C230" s="4">
        <v>3</v>
      </c>
      <c r="D230" s="4">
        <v>4</v>
      </c>
      <c r="E230" s="4">
        <v>5</v>
      </c>
      <c r="F230" s="4">
        <v>6</v>
      </c>
      <c r="G230" s="4">
        <v>7</v>
      </c>
      <c r="H230" s="4">
        <v>8</v>
      </c>
      <c r="I230" s="4">
        <v>9</v>
      </c>
      <c r="J230" s="4">
        <v>10</v>
      </c>
      <c r="L230" s="153"/>
      <c r="M230" s="153"/>
      <c r="N230" s="153"/>
    </row>
    <row r="231" spans="1:14" ht="15">
      <c r="A231" s="20">
        <v>2111</v>
      </c>
      <c r="B231" s="18" t="s">
        <v>98</v>
      </c>
      <c r="C231" s="39">
        <v>1187000</v>
      </c>
      <c r="D231" s="39">
        <v>1187000</v>
      </c>
      <c r="E231" s="39">
        <v>0</v>
      </c>
      <c r="F231" s="39"/>
      <c r="G231" s="39">
        <f>F231-E231</f>
        <v>0</v>
      </c>
      <c r="H231" s="39"/>
      <c r="I231" s="39"/>
      <c r="J231" s="39">
        <f>D231+F231</f>
        <v>1187000</v>
      </c>
      <c r="K231" s="36"/>
      <c r="L231" s="70"/>
      <c r="M231" s="153"/>
      <c r="N231" s="153"/>
    </row>
    <row r="232" spans="1:14" ht="15">
      <c r="A232" s="20">
        <v>2120</v>
      </c>
      <c r="B232" s="18" t="s">
        <v>99</v>
      </c>
      <c r="C232" s="39">
        <v>247811</v>
      </c>
      <c r="D232" s="39">
        <v>247810.21</v>
      </c>
      <c r="E232" s="39">
        <v>0</v>
      </c>
      <c r="F232" s="39"/>
      <c r="G232" s="39">
        <f aca="true" t="shared" si="7" ref="G232:G240">F232-E232</f>
        <v>0</v>
      </c>
      <c r="H232" s="39"/>
      <c r="I232" s="39"/>
      <c r="J232" s="39">
        <f aca="true" t="shared" si="8" ref="J232:J239">D232+F232</f>
        <v>247810.21</v>
      </c>
      <c r="K232" s="36"/>
      <c r="L232" s="70"/>
      <c r="M232" s="153"/>
      <c r="N232" s="153"/>
    </row>
    <row r="233" spans="1:14" ht="26.25">
      <c r="A233" s="20">
        <v>2210</v>
      </c>
      <c r="B233" s="18" t="s">
        <v>100</v>
      </c>
      <c r="C233" s="39">
        <v>313983</v>
      </c>
      <c r="D233" s="39">
        <v>313546.15</v>
      </c>
      <c r="E233" s="39">
        <v>63273.95</v>
      </c>
      <c r="F233" s="39"/>
      <c r="G233" s="39">
        <f t="shared" si="7"/>
        <v>-63273.95</v>
      </c>
      <c r="H233" s="39"/>
      <c r="I233" s="39"/>
      <c r="J233" s="39">
        <f t="shared" si="8"/>
        <v>313546.15</v>
      </c>
      <c r="K233" s="36"/>
      <c r="L233" s="70"/>
      <c r="M233" s="153"/>
      <c r="N233" s="70"/>
    </row>
    <row r="234" spans="1:14" ht="15">
      <c r="A234" s="20">
        <v>2230</v>
      </c>
      <c r="B234" s="18" t="s">
        <v>102</v>
      </c>
      <c r="C234" s="39">
        <v>207000</v>
      </c>
      <c r="D234" s="39">
        <v>206998.44</v>
      </c>
      <c r="E234" s="39"/>
      <c r="F234" s="39"/>
      <c r="G234" s="39"/>
      <c r="H234" s="39"/>
      <c r="I234" s="39"/>
      <c r="J234" s="39">
        <f t="shared" si="8"/>
        <v>206998.44</v>
      </c>
      <c r="K234" s="36"/>
      <c r="L234" s="70"/>
      <c r="M234" s="153"/>
      <c r="N234" s="70"/>
    </row>
    <row r="235" spans="1:14" ht="15">
      <c r="A235" s="20">
        <v>2240</v>
      </c>
      <c r="B235" s="18" t="s">
        <v>103</v>
      </c>
      <c r="C235" s="39">
        <v>203345.2</v>
      </c>
      <c r="D235" s="39">
        <v>203777.33</v>
      </c>
      <c r="E235" s="39">
        <v>895.44</v>
      </c>
      <c r="F235" s="39"/>
      <c r="G235" s="39">
        <f t="shared" si="7"/>
        <v>-895.44</v>
      </c>
      <c r="H235" s="39"/>
      <c r="I235" s="39"/>
      <c r="J235" s="39">
        <f t="shared" si="8"/>
        <v>203777.33</v>
      </c>
      <c r="K235" s="36"/>
      <c r="L235" s="70"/>
      <c r="M235" s="153"/>
      <c r="N235" s="70"/>
    </row>
    <row r="236" spans="1:14" ht="15">
      <c r="A236" s="20">
        <v>2250</v>
      </c>
      <c r="B236" s="18" t="s">
        <v>104</v>
      </c>
      <c r="C236" s="39">
        <v>1970</v>
      </c>
      <c r="D236" s="39">
        <v>1970</v>
      </c>
      <c r="E236" s="39">
        <v>450</v>
      </c>
      <c r="F236" s="39"/>
      <c r="G236" s="39">
        <f t="shared" si="7"/>
        <v>-450</v>
      </c>
      <c r="H236" s="39"/>
      <c r="I236" s="39"/>
      <c r="J236" s="39">
        <f t="shared" si="8"/>
        <v>1970</v>
      </c>
      <c r="K236" s="36"/>
      <c r="L236" s="70"/>
      <c r="M236" s="153"/>
      <c r="N236" s="153"/>
    </row>
    <row r="237" spans="1:14" ht="26.25">
      <c r="A237" s="20">
        <v>2270</v>
      </c>
      <c r="B237" s="18" t="s">
        <v>105</v>
      </c>
      <c r="C237" s="40">
        <v>187400</v>
      </c>
      <c r="D237" s="39">
        <v>186391.41</v>
      </c>
      <c r="E237" s="39">
        <v>0</v>
      </c>
      <c r="F237" s="39"/>
      <c r="G237" s="39">
        <f t="shared" si="7"/>
        <v>0</v>
      </c>
      <c r="H237" s="39"/>
      <c r="I237" s="39"/>
      <c r="J237" s="39">
        <f t="shared" si="8"/>
        <v>186391.41</v>
      </c>
      <c r="K237" s="36"/>
      <c r="L237" s="169"/>
      <c r="M237" s="153"/>
      <c r="N237" s="153"/>
    </row>
    <row r="238" spans="1:14" ht="39">
      <c r="A238" s="20">
        <v>2282</v>
      </c>
      <c r="B238" s="18" t="s">
        <v>106</v>
      </c>
      <c r="C238" s="39">
        <v>738</v>
      </c>
      <c r="D238" s="39">
        <v>736.84</v>
      </c>
      <c r="E238" s="39">
        <v>0</v>
      </c>
      <c r="F238" s="39"/>
      <c r="G238" s="39">
        <f t="shared" si="7"/>
        <v>0</v>
      </c>
      <c r="H238" s="39"/>
      <c r="I238" s="39"/>
      <c r="J238" s="39">
        <f t="shared" si="8"/>
        <v>736.84</v>
      </c>
      <c r="K238" s="36"/>
      <c r="L238" s="70"/>
      <c r="M238" s="153"/>
      <c r="N238" s="153"/>
    </row>
    <row r="239" spans="1:14" ht="15">
      <c r="A239" s="19">
        <v>2800</v>
      </c>
      <c r="B239" s="18" t="s">
        <v>108</v>
      </c>
      <c r="C239" s="39">
        <v>745</v>
      </c>
      <c r="D239" s="39">
        <v>743.12</v>
      </c>
      <c r="E239" s="39">
        <v>0</v>
      </c>
      <c r="F239" s="39"/>
      <c r="G239" s="39">
        <f t="shared" si="7"/>
        <v>0</v>
      </c>
      <c r="H239" s="39"/>
      <c r="I239" s="39"/>
      <c r="J239" s="39">
        <f t="shared" si="8"/>
        <v>743.12</v>
      </c>
      <c r="K239" s="36"/>
      <c r="L239" s="70"/>
      <c r="M239" s="153"/>
      <c r="N239" s="153"/>
    </row>
    <row r="240" spans="1:14" ht="26.25">
      <c r="A240" s="20">
        <v>3110</v>
      </c>
      <c r="B240" s="18" t="s">
        <v>109</v>
      </c>
      <c r="C240" s="39">
        <v>12000</v>
      </c>
      <c r="D240" s="39">
        <v>12000</v>
      </c>
      <c r="E240" s="39">
        <v>0</v>
      </c>
      <c r="F240" s="39"/>
      <c r="G240" s="39">
        <f t="shared" si="7"/>
        <v>0</v>
      </c>
      <c r="H240" s="39"/>
      <c r="I240" s="39"/>
      <c r="J240" s="39">
        <f>D240+F240</f>
        <v>12000</v>
      </c>
      <c r="K240" s="36"/>
      <c r="L240" s="70"/>
      <c r="M240" s="153"/>
      <c r="N240" s="153"/>
    </row>
    <row r="241" spans="1:14" ht="15">
      <c r="A241" s="20">
        <v>3132</v>
      </c>
      <c r="B241" s="18" t="s">
        <v>110</v>
      </c>
      <c r="C241" s="39"/>
      <c r="D241" s="39"/>
      <c r="E241" s="39"/>
      <c r="F241" s="39"/>
      <c r="G241" s="39"/>
      <c r="H241" s="39"/>
      <c r="I241" s="39"/>
      <c r="J241" s="39"/>
      <c r="K241" s="36"/>
      <c r="L241" s="70"/>
      <c r="M241" s="153"/>
      <c r="N241" s="153"/>
    </row>
    <row r="242" spans="1:14" ht="15">
      <c r="A242" s="4" t="s">
        <v>6</v>
      </c>
      <c r="B242" s="4" t="s">
        <v>9</v>
      </c>
      <c r="C242" s="38">
        <f aca="true" t="shared" si="9" ref="C242:J242">SUM(C231:C240)</f>
        <v>2361992.2</v>
      </c>
      <c r="D242" s="38">
        <f t="shared" si="9"/>
        <v>2360973.5</v>
      </c>
      <c r="E242" s="38">
        <f t="shared" si="9"/>
        <v>64619.39</v>
      </c>
      <c r="F242" s="38">
        <f t="shared" si="9"/>
        <v>0</v>
      </c>
      <c r="G242" s="38">
        <f t="shared" si="9"/>
        <v>-64619.39</v>
      </c>
      <c r="H242" s="41">
        <f t="shared" si="9"/>
        <v>0</v>
      </c>
      <c r="I242" s="41">
        <f t="shared" si="9"/>
        <v>0</v>
      </c>
      <c r="J242" s="41">
        <f t="shared" si="9"/>
        <v>2360973.5</v>
      </c>
      <c r="L242" s="154"/>
      <c r="M242" s="154"/>
      <c r="N242" s="170"/>
    </row>
    <row r="244" ht="12.75" customHeight="1"/>
    <row r="245" spans="1:12" ht="15" customHeight="1">
      <c r="A245" s="200" t="s">
        <v>363</v>
      </c>
      <c r="B245" s="200"/>
      <c r="C245" s="200"/>
      <c r="D245" s="200"/>
      <c r="E245" s="200"/>
      <c r="F245" s="200"/>
      <c r="G245" s="200"/>
      <c r="H245" s="200"/>
      <c r="I245" s="200"/>
      <c r="J245" s="200"/>
      <c r="K245" s="200"/>
      <c r="L245" s="200"/>
    </row>
    <row r="246" ht="15">
      <c r="L246" s="3" t="s">
        <v>0</v>
      </c>
    </row>
    <row r="247" spans="1:12" ht="15">
      <c r="A247" s="191" t="s">
        <v>33</v>
      </c>
      <c r="B247" s="191" t="s">
        <v>2</v>
      </c>
      <c r="C247" s="204" t="s">
        <v>93</v>
      </c>
      <c r="D247" s="216"/>
      <c r="E247" s="216"/>
      <c r="F247" s="216"/>
      <c r="G247" s="205"/>
      <c r="H247" s="191" t="s">
        <v>94</v>
      </c>
      <c r="I247" s="191"/>
      <c r="J247" s="191"/>
      <c r="K247" s="191"/>
      <c r="L247" s="191"/>
    </row>
    <row r="248" spans="1:12" ht="119.25" customHeight="1">
      <c r="A248" s="191"/>
      <c r="B248" s="191"/>
      <c r="C248" s="191" t="s">
        <v>40</v>
      </c>
      <c r="D248" s="191" t="s">
        <v>41</v>
      </c>
      <c r="E248" s="191" t="s">
        <v>42</v>
      </c>
      <c r="F248" s="191"/>
      <c r="G248" s="191" t="s">
        <v>64</v>
      </c>
      <c r="H248" s="191" t="s">
        <v>43</v>
      </c>
      <c r="I248" s="191" t="s">
        <v>65</v>
      </c>
      <c r="J248" s="191" t="s">
        <v>42</v>
      </c>
      <c r="K248" s="191"/>
      <c r="L248" s="191" t="s">
        <v>66</v>
      </c>
    </row>
    <row r="249" spans="1:12" ht="45.75" customHeight="1">
      <c r="A249" s="191"/>
      <c r="B249" s="191"/>
      <c r="C249" s="191"/>
      <c r="D249" s="191"/>
      <c r="E249" s="4" t="s">
        <v>38</v>
      </c>
      <c r="F249" s="4" t="s">
        <v>39</v>
      </c>
      <c r="G249" s="191"/>
      <c r="H249" s="191"/>
      <c r="I249" s="191"/>
      <c r="J249" s="4" t="s">
        <v>38</v>
      </c>
      <c r="K249" s="4" t="s">
        <v>39</v>
      </c>
      <c r="L249" s="191"/>
    </row>
    <row r="250" spans="1:12" ht="15">
      <c r="A250" s="4">
        <v>1</v>
      </c>
      <c r="B250" s="4">
        <v>2</v>
      </c>
      <c r="C250" s="4">
        <v>3</v>
      </c>
      <c r="D250" s="4">
        <v>4</v>
      </c>
      <c r="E250" s="4">
        <v>5</v>
      </c>
      <c r="F250" s="4">
        <v>6</v>
      </c>
      <c r="G250" s="4">
        <v>7</v>
      </c>
      <c r="H250" s="4">
        <v>8</v>
      </c>
      <c r="I250" s="4">
        <v>9</v>
      </c>
      <c r="J250" s="4">
        <v>10</v>
      </c>
      <c r="K250" s="4">
        <v>11</v>
      </c>
      <c r="L250" s="4">
        <v>12</v>
      </c>
    </row>
    <row r="251" spans="1:12" ht="15">
      <c r="A251" s="20">
        <v>2111</v>
      </c>
      <c r="B251" s="18" t="s">
        <v>98</v>
      </c>
      <c r="C251" s="39">
        <v>4049300</v>
      </c>
      <c r="D251" s="39">
        <f>F231</f>
        <v>0</v>
      </c>
      <c r="E251" s="39"/>
      <c r="F251" s="39"/>
      <c r="G251" s="39">
        <f>C251-E251</f>
        <v>4049300</v>
      </c>
      <c r="H251" s="39">
        <v>4304300</v>
      </c>
      <c r="I251" s="39">
        <f>D251-E251-F251</f>
        <v>0</v>
      </c>
      <c r="J251" s="39"/>
      <c r="K251" s="39"/>
      <c r="L251" s="39">
        <f>H251-I251</f>
        <v>4304300</v>
      </c>
    </row>
    <row r="252" spans="1:12" ht="15">
      <c r="A252" s="20">
        <v>2120</v>
      </c>
      <c r="B252" s="18" t="s">
        <v>99</v>
      </c>
      <c r="C252" s="39">
        <v>884200</v>
      </c>
      <c r="D252" s="39">
        <f>F232</f>
        <v>0</v>
      </c>
      <c r="E252" s="39"/>
      <c r="F252" s="39"/>
      <c r="G252" s="39">
        <f aca="true" t="shared" si="10" ref="G252:G259">C252-E252</f>
        <v>884200</v>
      </c>
      <c r="H252" s="39">
        <v>947000</v>
      </c>
      <c r="I252" s="39">
        <f aca="true" t="shared" si="11" ref="I252:I260">D252-E252-F252</f>
        <v>0</v>
      </c>
      <c r="J252" s="39"/>
      <c r="K252" s="39"/>
      <c r="L252" s="39">
        <f aca="true" t="shared" si="12" ref="L252:L260">H252-I252</f>
        <v>947000</v>
      </c>
    </row>
    <row r="253" spans="1:12" ht="26.25">
      <c r="A253" s="20">
        <v>2210</v>
      </c>
      <c r="B253" s="18" t="s">
        <v>100</v>
      </c>
      <c r="C253" s="39">
        <v>592980</v>
      </c>
      <c r="D253" s="39">
        <f>F233</f>
        <v>0</v>
      </c>
      <c r="E253" s="39"/>
      <c r="F253" s="39"/>
      <c r="G253" s="39">
        <f t="shared" si="10"/>
        <v>592980</v>
      </c>
      <c r="H253" s="39">
        <v>609800</v>
      </c>
      <c r="I253" s="39">
        <f t="shared" si="11"/>
        <v>0</v>
      </c>
      <c r="J253" s="39"/>
      <c r="K253" s="39"/>
      <c r="L253" s="39">
        <f t="shared" si="12"/>
        <v>609800</v>
      </c>
    </row>
    <row r="254" spans="1:12" ht="15">
      <c r="A254" s="20">
        <v>2230</v>
      </c>
      <c r="B254" s="18" t="s">
        <v>102</v>
      </c>
      <c r="C254" s="39">
        <v>330000</v>
      </c>
      <c r="D254" s="39"/>
      <c r="E254" s="39"/>
      <c r="F254" s="39"/>
      <c r="G254" s="39">
        <f t="shared" si="10"/>
        <v>330000</v>
      </c>
      <c r="H254" s="39">
        <v>349800</v>
      </c>
      <c r="I254" s="39">
        <v>0</v>
      </c>
      <c r="J254" s="39"/>
      <c r="K254" s="39"/>
      <c r="L254" s="39">
        <v>349800</v>
      </c>
    </row>
    <row r="255" spans="1:12" ht="15">
      <c r="A255" s="20">
        <v>2240</v>
      </c>
      <c r="B255" s="18" t="s">
        <v>103</v>
      </c>
      <c r="C255" s="39">
        <v>471360</v>
      </c>
      <c r="D255" s="39">
        <f aca="true" t="shared" si="13" ref="D255:D260">F235</f>
        <v>0</v>
      </c>
      <c r="E255" s="39"/>
      <c r="F255" s="39"/>
      <c r="G255" s="39">
        <f t="shared" si="10"/>
        <v>471360</v>
      </c>
      <c r="H255" s="39">
        <v>436100</v>
      </c>
      <c r="I255" s="39">
        <f t="shared" si="11"/>
        <v>0</v>
      </c>
      <c r="J255" s="39"/>
      <c r="K255" s="39"/>
      <c r="L255" s="39">
        <f t="shared" si="12"/>
        <v>436100</v>
      </c>
    </row>
    <row r="256" spans="1:12" ht="15">
      <c r="A256" s="20">
        <v>2250</v>
      </c>
      <c r="B256" s="18" t="s">
        <v>104</v>
      </c>
      <c r="C256" s="39">
        <v>6700</v>
      </c>
      <c r="D256" s="39">
        <f t="shared" si="13"/>
        <v>0</v>
      </c>
      <c r="E256" s="39"/>
      <c r="F256" s="39"/>
      <c r="G256" s="39">
        <f t="shared" si="10"/>
        <v>6700</v>
      </c>
      <c r="H256" s="39">
        <v>8200</v>
      </c>
      <c r="I256" s="39">
        <f t="shared" si="11"/>
        <v>0</v>
      </c>
      <c r="J256" s="39"/>
      <c r="K256" s="39"/>
      <c r="L256" s="39">
        <f t="shared" si="12"/>
        <v>8200</v>
      </c>
    </row>
    <row r="257" spans="1:12" ht="26.25">
      <c r="A257" s="20">
        <v>2270</v>
      </c>
      <c r="B257" s="18" t="s">
        <v>105</v>
      </c>
      <c r="C257" s="39">
        <v>836100</v>
      </c>
      <c r="D257" s="39">
        <f t="shared" si="13"/>
        <v>0</v>
      </c>
      <c r="E257" s="39"/>
      <c r="F257" s="39"/>
      <c r="G257" s="39">
        <f t="shared" si="10"/>
        <v>836100</v>
      </c>
      <c r="H257" s="39">
        <v>852500</v>
      </c>
      <c r="I257" s="39">
        <f t="shared" si="11"/>
        <v>0</v>
      </c>
      <c r="J257" s="39"/>
      <c r="K257" s="39"/>
      <c r="L257" s="39">
        <f t="shared" si="12"/>
        <v>852500</v>
      </c>
    </row>
    <row r="258" spans="1:12" ht="39">
      <c r="A258" s="20">
        <v>2282</v>
      </c>
      <c r="B258" s="18" t="s">
        <v>106</v>
      </c>
      <c r="C258" s="39">
        <v>28000</v>
      </c>
      <c r="D258" s="39">
        <f t="shared" si="13"/>
        <v>0</v>
      </c>
      <c r="E258" s="39"/>
      <c r="F258" s="39"/>
      <c r="G258" s="39">
        <f t="shared" si="10"/>
        <v>28000</v>
      </c>
      <c r="H258" s="39">
        <v>30000</v>
      </c>
      <c r="I258" s="39">
        <f t="shared" si="11"/>
        <v>0</v>
      </c>
      <c r="J258" s="39"/>
      <c r="K258" s="39"/>
      <c r="L258" s="39">
        <f t="shared" si="12"/>
        <v>30000</v>
      </c>
    </row>
    <row r="259" spans="1:12" ht="15">
      <c r="A259" s="19">
        <v>2800</v>
      </c>
      <c r="B259" s="18" t="s">
        <v>108</v>
      </c>
      <c r="C259" s="39">
        <v>130200</v>
      </c>
      <c r="D259" s="39">
        <f t="shared" si="13"/>
        <v>0</v>
      </c>
      <c r="E259" s="39"/>
      <c r="F259" s="39"/>
      <c r="G259" s="39">
        <f t="shared" si="10"/>
        <v>130200</v>
      </c>
      <c r="H259" s="39">
        <v>136800</v>
      </c>
      <c r="I259" s="39">
        <f t="shared" si="11"/>
        <v>0</v>
      </c>
      <c r="J259" s="39"/>
      <c r="K259" s="39"/>
      <c r="L259" s="39">
        <f t="shared" si="12"/>
        <v>136800</v>
      </c>
    </row>
    <row r="260" spans="1:12" ht="26.25">
      <c r="A260" s="20">
        <v>3110</v>
      </c>
      <c r="B260" s="18" t="s">
        <v>109</v>
      </c>
      <c r="C260" s="39">
        <v>18000</v>
      </c>
      <c r="D260" s="39">
        <f t="shared" si="13"/>
        <v>0</v>
      </c>
      <c r="E260" s="39"/>
      <c r="F260" s="39"/>
      <c r="G260" s="39">
        <f>C260-E260</f>
        <v>18000</v>
      </c>
      <c r="H260" s="39">
        <v>41000</v>
      </c>
      <c r="I260" s="39">
        <f t="shared" si="11"/>
        <v>0</v>
      </c>
      <c r="J260" s="39"/>
      <c r="K260" s="39"/>
      <c r="L260" s="39">
        <f t="shared" si="12"/>
        <v>41000</v>
      </c>
    </row>
    <row r="261" spans="1:12" ht="15">
      <c r="A261" s="20">
        <v>3132</v>
      </c>
      <c r="B261" s="18" t="s">
        <v>110</v>
      </c>
      <c r="C261" s="39">
        <v>437740</v>
      </c>
      <c r="D261" s="39"/>
      <c r="E261" s="39"/>
      <c r="F261" s="39"/>
      <c r="G261" s="39">
        <f>C261-E261</f>
        <v>437740</v>
      </c>
      <c r="H261" s="39">
        <v>0</v>
      </c>
      <c r="I261" s="39"/>
      <c r="J261" s="39"/>
      <c r="K261" s="39"/>
      <c r="L261" s="39">
        <f>H261-J261</f>
        <v>0</v>
      </c>
    </row>
    <row r="262" spans="1:15" ht="15">
      <c r="A262" s="4" t="s">
        <v>6</v>
      </c>
      <c r="B262" s="4" t="s">
        <v>9</v>
      </c>
      <c r="C262" s="38">
        <f>SUM(C251:C261)</f>
        <v>7784580</v>
      </c>
      <c r="D262" s="38">
        <f>SUM(D251:D260)</f>
        <v>0</v>
      </c>
      <c r="E262" s="38">
        <f>SUM(E251:E260)</f>
        <v>0</v>
      </c>
      <c r="F262" s="38">
        <f>SUM(F251:F260)</f>
        <v>0</v>
      </c>
      <c r="G262" s="38">
        <f aca="true" t="shared" si="14" ref="G262:L262">SUM(G251:G261)</f>
        <v>7784580</v>
      </c>
      <c r="H262" s="38">
        <f t="shared" si="14"/>
        <v>7715500</v>
      </c>
      <c r="I262" s="38">
        <f t="shared" si="14"/>
        <v>0</v>
      </c>
      <c r="J262" s="38">
        <f t="shared" si="14"/>
        <v>0</v>
      </c>
      <c r="K262" s="38">
        <f t="shared" si="14"/>
        <v>0</v>
      </c>
      <c r="L262" s="38">
        <f t="shared" si="14"/>
        <v>7715500</v>
      </c>
      <c r="O262" s="21"/>
    </row>
    <row r="264" ht="9.75" customHeight="1"/>
    <row r="265" spans="1:9" ht="15" customHeight="1">
      <c r="A265" s="200" t="s">
        <v>383</v>
      </c>
      <c r="B265" s="200"/>
      <c r="C265" s="200"/>
      <c r="D265" s="200"/>
      <c r="E265" s="200"/>
      <c r="F265" s="200"/>
      <c r="G265" s="200"/>
      <c r="H265" s="200"/>
      <c r="I265" s="200"/>
    </row>
    <row r="266" ht="15">
      <c r="I266" s="3" t="s">
        <v>0</v>
      </c>
    </row>
    <row r="267" spans="1:9" ht="136.5" customHeight="1">
      <c r="A267" s="4" t="s">
        <v>33</v>
      </c>
      <c r="B267" s="4" t="s">
        <v>2</v>
      </c>
      <c r="C267" s="4" t="s">
        <v>34</v>
      </c>
      <c r="D267" s="4" t="s">
        <v>44</v>
      </c>
      <c r="E267" s="4" t="s">
        <v>155</v>
      </c>
      <c r="F267" s="4" t="s">
        <v>364</v>
      </c>
      <c r="G267" s="4" t="s">
        <v>365</v>
      </c>
      <c r="H267" s="4" t="s">
        <v>45</v>
      </c>
      <c r="I267" s="4" t="s">
        <v>46</v>
      </c>
    </row>
    <row r="268" spans="1:9" ht="12" customHeight="1">
      <c r="A268" s="4">
        <v>1</v>
      </c>
      <c r="B268" s="4">
        <v>2</v>
      </c>
      <c r="C268" s="4">
        <v>3</v>
      </c>
      <c r="D268" s="4">
        <v>4</v>
      </c>
      <c r="E268" s="4">
        <v>5</v>
      </c>
      <c r="F268" s="4">
        <v>6</v>
      </c>
      <c r="G268" s="4">
        <v>7</v>
      </c>
      <c r="H268" s="4">
        <v>8</v>
      </c>
      <c r="I268" s="4">
        <v>9</v>
      </c>
    </row>
    <row r="269" spans="1:9" ht="15">
      <c r="A269" s="20">
        <v>2111</v>
      </c>
      <c r="B269" s="18" t="s">
        <v>98</v>
      </c>
      <c r="C269" s="39">
        <v>1187000</v>
      </c>
      <c r="D269" s="39">
        <v>1187000</v>
      </c>
      <c r="E269" s="4">
        <v>0</v>
      </c>
      <c r="F269" s="4">
        <v>0</v>
      </c>
      <c r="G269" s="4">
        <v>0</v>
      </c>
      <c r="H269" s="4"/>
      <c r="I269" s="4"/>
    </row>
    <row r="270" spans="1:9" ht="15">
      <c r="A270" s="20">
        <v>2120</v>
      </c>
      <c r="B270" s="18" t="s">
        <v>99</v>
      </c>
      <c r="C270" s="39">
        <v>247811</v>
      </c>
      <c r="D270" s="39">
        <v>247810.21</v>
      </c>
      <c r="E270" s="4">
        <v>0</v>
      </c>
      <c r="F270" s="4">
        <v>0</v>
      </c>
      <c r="G270" s="4">
        <v>0</v>
      </c>
      <c r="H270" s="4" t="s">
        <v>6</v>
      </c>
      <c r="I270" s="4" t="s">
        <v>6</v>
      </c>
    </row>
    <row r="271" spans="1:9" ht="26.25">
      <c r="A271" s="20">
        <v>2210</v>
      </c>
      <c r="B271" s="18" t="s">
        <v>100</v>
      </c>
      <c r="C271" s="39">
        <v>313983</v>
      </c>
      <c r="D271" s="39">
        <v>313546.15</v>
      </c>
      <c r="E271" s="4">
        <v>0</v>
      </c>
      <c r="F271" s="4">
        <v>0</v>
      </c>
      <c r="G271" s="4">
        <v>0</v>
      </c>
      <c r="H271" s="4"/>
      <c r="I271" s="4"/>
    </row>
    <row r="272" spans="1:9" ht="15">
      <c r="A272" s="20">
        <v>2230</v>
      </c>
      <c r="B272" s="18" t="s">
        <v>102</v>
      </c>
      <c r="C272" s="39">
        <v>207000</v>
      </c>
      <c r="D272" s="39">
        <v>206998.44</v>
      </c>
      <c r="E272" s="4"/>
      <c r="F272" s="4"/>
      <c r="G272" s="4"/>
      <c r="H272" s="4"/>
      <c r="I272" s="4"/>
    </row>
    <row r="273" spans="1:9" ht="15">
      <c r="A273" s="20">
        <v>2240</v>
      </c>
      <c r="B273" s="18" t="s">
        <v>103</v>
      </c>
      <c r="C273" s="39">
        <v>203345.2</v>
      </c>
      <c r="D273" s="39">
        <v>203777.33</v>
      </c>
      <c r="E273" s="4">
        <v>0</v>
      </c>
      <c r="F273" s="4">
        <v>0</v>
      </c>
      <c r="G273" s="4">
        <v>0</v>
      </c>
      <c r="H273" s="4"/>
      <c r="I273" s="4"/>
    </row>
    <row r="274" spans="1:9" ht="15">
      <c r="A274" s="20">
        <v>2250</v>
      </c>
      <c r="B274" s="18" t="s">
        <v>104</v>
      </c>
      <c r="C274" s="39">
        <v>1970</v>
      </c>
      <c r="D274" s="39">
        <v>1970</v>
      </c>
      <c r="E274" s="4">
        <v>0</v>
      </c>
      <c r="F274" s="4">
        <v>0</v>
      </c>
      <c r="G274" s="4">
        <v>0</v>
      </c>
      <c r="H274" s="4"/>
      <c r="I274" s="4"/>
    </row>
    <row r="275" spans="1:9" ht="26.25">
      <c r="A275" s="20">
        <v>2270</v>
      </c>
      <c r="B275" s="18" t="s">
        <v>105</v>
      </c>
      <c r="C275" s="40">
        <v>187400</v>
      </c>
      <c r="D275" s="39">
        <v>186391.41</v>
      </c>
      <c r="E275" s="4">
        <v>0</v>
      </c>
      <c r="F275" s="4">
        <v>0</v>
      </c>
      <c r="G275" s="4">
        <v>0</v>
      </c>
      <c r="H275" s="4"/>
      <c r="I275" s="4"/>
    </row>
    <row r="276" spans="1:9" ht="39">
      <c r="A276" s="20">
        <v>2282</v>
      </c>
      <c r="B276" s="18" t="s">
        <v>106</v>
      </c>
      <c r="C276" s="39">
        <v>738</v>
      </c>
      <c r="D276" s="39">
        <v>736.84</v>
      </c>
      <c r="E276" s="4">
        <v>0</v>
      </c>
      <c r="F276" s="4">
        <v>0</v>
      </c>
      <c r="G276" s="4">
        <v>0</v>
      </c>
      <c r="H276" s="4"/>
      <c r="I276" s="4"/>
    </row>
    <row r="277" spans="1:9" ht="15">
      <c r="A277" s="19">
        <v>2800</v>
      </c>
      <c r="B277" s="18" t="s">
        <v>108</v>
      </c>
      <c r="C277" s="39">
        <v>745</v>
      </c>
      <c r="D277" s="39">
        <v>743.12</v>
      </c>
      <c r="E277" s="4">
        <v>0</v>
      </c>
      <c r="F277" s="4">
        <v>0</v>
      </c>
      <c r="G277" s="4">
        <v>0</v>
      </c>
      <c r="H277" s="4" t="s">
        <v>6</v>
      </c>
      <c r="I277" s="4" t="s">
        <v>6</v>
      </c>
    </row>
    <row r="278" spans="1:9" ht="26.25">
      <c r="A278" s="20">
        <v>3110</v>
      </c>
      <c r="B278" s="18" t="s">
        <v>109</v>
      </c>
      <c r="C278" s="39">
        <v>12000</v>
      </c>
      <c r="D278" s="39">
        <v>12000</v>
      </c>
      <c r="E278" s="4">
        <v>0</v>
      </c>
      <c r="F278" s="4">
        <v>0</v>
      </c>
      <c r="G278" s="4">
        <v>0</v>
      </c>
      <c r="H278" s="4"/>
      <c r="I278" s="4"/>
    </row>
    <row r="279" spans="1:9" ht="15">
      <c r="A279" s="20">
        <v>3132</v>
      </c>
      <c r="B279" s="18" t="s">
        <v>110</v>
      </c>
      <c r="C279" s="39"/>
      <c r="D279" s="39"/>
      <c r="E279" s="4"/>
      <c r="F279" s="4"/>
      <c r="G279" s="4"/>
      <c r="H279" s="4"/>
      <c r="I279" s="4"/>
    </row>
    <row r="280" spans="1:9" ht="15">
      <c r="A280" s="4" t="s">
        <v>6</v>
      </c>
      <c r="B280" s="4" t="s">
        <v>9</v>
      </c>
      <c r="C280" s="5">
        <f>SUM(C269:C278)</f>
        <v>2361992.2</v>
      </c>
      <c r="D280" s="5">
        <f>SUM(D269:D278)</f>
        <v>2360973.5</v>
      </c>
      <c r="E280" s="4">
        <f>SUM(E269:E278)</f>
        <v>0</v>
      </c>
      <c r="F280" s="4">
        <f>SUM(F269:F278)</f>
        <v>0</v>
      </c>
      <c r="G280" s="4">
        <f>SUM(G269:G278)</f>
        <v>0</v>
      </c>
      <c r="H280" s="4" t="s">
        <v>6</v>
      </c>
      <c r="I280" s="4" t="s">
        <v>6</v>
      </c>
    </row>
    <row r="283" spans="1:9" ht="15" customHeight="1">
      <c r="A283" s="213" t="s">
        <v>156</v>
      </c>
      <c r="B283" s="213"/>
      <c r="C283" s="213"/>
      <c r="D283" s="213"/>
      <c r="E283" s="213"/>
      <c r="F283" s="213"/>
      <c r="G283" s="213"/>
      <c r="H283" s="213"/>
      <c r="I283" s="213"/>
    </row>
    <row r="284" spans="1:9" ht="63" customHeight="1">
      <c r="A284" s="192" t="s">
        <v>434</v>
      </c>
      <c r="B284" s="193"/>
      <c r="C284" s="193"/>
      <c r="D284" s="193"/>
      <c r="E284" s="193"/>
      <c r="F284" s="193"/>
      <c r="G284" s="193"/>
      <c r="H284" s="193"/>
      <c r="I284" s="193"/>
    </row>
    <row r="285" spans="1:9" ht="45.75" customHeight="1">
      <c r="A285" s="195" t="s">
        <v>424</v>
      </c>
      <c r="B285" s="195"/>
      <c r="C285" s="195"/>
      <c r="D285" s="195"/>
      <c r="E285" s="195"/>
      <c r="F285" s="195"/>
      <c r="G285" s="195"/>
      <c r="H285" s="195"/>
      <c r="I285" s="195"/>
    </row>
    <row r="286" spans="1:9" ht="56.25" customHeight="1">
      <c r="A286" s="217" t="s">
        <v>167</v>
      </c>
      <c r="B286" s="224"/>
      <c r="C286" s="224"/>
      <c r="D286" s="224"/>
      <c r="E286" s="224"/>
      <c r="F286" s="224"/>
      <c r="G286" s="224"/>
      <c r="H286" s="224"/>
      <c r="I286" s="224"/>
    </row>
    <row r="287" spans="1:9" s="12" customFormat="1" ht="30.75" customHeight="1">
      <c r="A287" s="212" t="s">
        <v>462</v>
      </c>
      <c r="B287" s="212"/>
      <c r="C287" s="10"/>
      <c r="D287" s="11"/>
      <c r="G287" s="190" t="s">
        <v>461</v>
      </c>
      <c r="H287" s="190"/>
      <c r="I287" s="190"/>
    </row>
    <row r="288" spans="1:9" s="8" customFormat="1" ht="15" customHeight="1">
      <c r="A288" s="9"/>
      <c r="D288" s="7" t="s">
        <v>47</v>
      </c>
      <c r="G288" s="211" t="s">
        <v>48</v>
      </c>
      <c r="H288" s="211"/>
      <c r="I288" s="211"/>
    </row>
    <row r="289" spans="1:9" s="12" customFormat="1" ht="25.5" customHeight="1">
      <c r="A289" s="212" t="s">
        <v>71</v>
      </c>
      <c r="B289" s="212"/>
      <c r="C289" s="10"/>
      <c r="D289" s="11"/>
      <c r="G289" s="190" t="s">
        <v>396</v>
      </c>
      <c r="H289" s="190"/>
      <c r="I289" s="190"/>
    </row>
    <row r="290" spans="1:9" s="8" customFormat="1" ht="15" customHeight="1">
      <c r="A290" s="9"/>
      <c r="D290" s="7" t="s">
        <v>47</v>
      </c>
      <c r="G290" s="211" t="s">
        <v>48</v>
      </c>
      <c r="H290" s="211"/>
      <c r="I290" s="211"/>
    </row>
  </sheetData>
  <sheetProtection/>
  <mergeCells count="168">
    <mergeCell ref="F10:I10"/>
    <mergeCell ref="F11:I11"/>
    <mergeCell ref="A19:N19"/>
    <mergeCell ref="A14:N14"/>
    <mergeCell ref="A15:N15"/>
    <mergeCell ref="A16:N16"/>
    <mergeCell ref="A17:N17"/>
    <mergeCell ref="A18:N18"/>
    <mergeCell ref="A20:P20"/>
    <mergeCell ref="A21:P21"/>
    <mergeCell ref="A22:P22"/>
    <mergeCell ref="AG22:CD22"/>
    <mergeCell ref="CE22:EC22"/>
    <mergeCell ref="ED22:GB22"/>
    <mergeCell ref="GC22:IA22"/>
    <mergeCell ref="A23:P23"/>
    <mergeCell ref="A24:N24"/>
    <mergeCell ref="A25:N25"/>
    <mergeCell ref="A27:A28"/>
    <mergeCell ref="B27:B28"/>
    <mergeCell ref="C27:F27"/>
    <mergeCell ref="G27:J27"/>
    <mergeCell ref="K27:N27"/>
    <mergeCell ref="A38:J38"/>
    <mergeCell ref="A40:A41"/>
    <mergeCell ref="B40:B41"/>
    <mergeCell ref="C40:F40"/>
    <mergeCell ref="G40:J40"/>
    <mergeCell ref="A52:N52"/>
    <mergeCell ref="A53:N53"/>
    <mergeCell ref="A55:A56"/>
    <mergeCell ref="B55:B56"/>
    <mergeCell ref="C55:F55"/>
    <mergeCell ref="G55:J55"/>
    <mergeCell ref="K55:N55"/>
    <mergeCell ref="A72:N72"/>
    <mergeCell ref="A74:A75"/>
    <mergeCell ref="B74:B75"/>
    <mergeCell ref="C74:F74"/>
    <mergeCell ref="G74:J74"/>
    <mergeCell ref="K74:N74"/>
    <mergeCell ref="A80:J80"/>
    <mergeCell ref="A82:A83"/>
    <mergeCell ref="B82:B83"/>
    <mergeCell ref="C82:F82"/>
    <mergeCell ref="G82:J82"/>
    <mergeCell ref="A99:J99"/>
    <mergeCell ref="A101:A102"/>
    <mergeCell ref="B101:B102"/>
    <mergeCell ref="C101:F101"/>
    <mergeCell ref="G101:J101"/>
    <mergeCell ref="A107:N107"/>
    <mergeCell ref="A108:N108"/>
    <mergeCell ref="A110:A111"/>
    <mergeCell ref="B110:B111"/>
    <mergeCell ref="C110:F110"/>
    <mergeCell ref="G110:J110"/>
    <mergeCell ref="K110:N110"/>
    <mergeCell ref="A119:J119"/>
    <mergeCell ref="C132:C133"/>
    <mergeCell ref="D132:D133"/>
    <mergeCell ref="E132:G132"/>
    <mergeCell ref="H132:J132"/>
    <mergeCell ref="A121:A122"/>
    <mergeCell ref="B121:B122"/>
    <mergeCell ref="C121:F121"/>
    <mergeCell ref="G121:J121"/>
    <mergeCell ref="A129:M129"/>
    <mergeCell ref="A130:M130"/>
    <mergeCell ref="K132:M132"/>
    <mergeCell ref="A150:J150"/>
    <mergeCell ref="A152:A153"/>
    <mergeCell ref="B152:B153"/>
    <mergeCell ref="C152:C153"/>
    <mergeCell ref="D152:D153"/>
    <mergeCell ref="E152:G152"/>
    <mergeCell ref="H152:J152"/>
    <mergeCell ref="A132:A133"/>
    <mergeCell ref="B132:B133"/>
    <mergeCell ref="A169:K169"/>
    <mergeCell ref="A171:A172"/>
    <mergeCell ref="B171:C171"/>
    <mergeCell ref="D171:E171"/>
    <mergeCell ref="F171:G171"/>
    <mergeCell ref="H171:I171"/>
    <mergeCell ref="J171:K171"/>
    <mergeCell ref="A182:N182"/>
    <mergeCell ref="A184:A186"/>
    <mergeCell ref="B184:B186"/>
    <mergeCell ref="C184:F184"/>
    <mergeCell ref="G184:J184"/>
    <mergeCell ref="K184:L184"/>
    <mergeCell ref="M184:N184"/>
    <mergeCell ref="C185:D185"/>
    <mergeCell ref="E185:F185"/>
    <mergeCell ref="G185:H185"/>
    <mergeCell ref="I185:J185"/>
    <mergeCell ref="K185:K186"/>
    <mergeCell ref="L185:L186"/>
    <mergeCell ref="M185:M186"/>
    <mergeCell ref="N185:N186"/>
    <mergeCell ref="A196:L196"/>
    <mergeCell ref="A197:L197"/>
    <mergeCell ref="A199:A200"/>
    <mergeCell ref="B199:B200"/>
    <mergeCell ref="C199:C200"/>
    <mergeCell ref="D199:F199"/>
    <mergeCell ref="G199:I199"/>
    <mergeCell ref="J199:L199"/>
    <mergeCell ref="A205:I205"/>
    <mergeCell ref="A207:A208"/>
    <mergeCell ref="B207:B208"/>
    <mergeCell ref="C207:C208"/>
    <mergeCell ref="D207:F207"/>
    <mergeCell ref="G207:I207"/>
    <mergeCell ref="A214:M214"/>
    <mergeCell ref="A216:A217"/>
    <mergeCell ref="B216:B217"/>
    <mergeCell ref="C216:C217"/>
    <mergeCell ref="D216:E216"/>
    <mergeCell ref="F216:G216"/>
    <mergeCell ref="H216:I216"/>
    <mergeCell ref="J216:K216"/>
    <mergeCell ref="L216:M216"/>
    <mergeCell ref="A223:J223"/>
    <mergeCell ref="A224:M224"/>
    <mergeCell ref="A225:J225"/>
    <mergeCell ref="A226:J226"/>
    <mergeCell ref="A228:A229"/>
    <mergeCell ref="B228:B229"/>
    <mergeCell ref="C228:C229"/>
    <mergeCell ref="D228:D229"/>
    <mergeCell ref="E228:E229"/>
    <mergeCell ref="F228:F229"/>
    <mergeCell ref="G287:I287"/>
    <mergeCell ref="A283:I283"/>
    <mergeCell ref="I248:I249"/>
    <mergeCell ref="J248:K248"/>
    <mergeCell ref="G228:G229"/>
    <mergeCell ref="H228:I228"/>
    <mergeCell ref="J228:J229"/>
    <mergeCell ref="A245:L245"/>
    <mergeCell ref="A247:A249"/>
    <mergeCell ref="B247:B249"/>
    <mergeCell ref="C5:J5"/>
    <mergeCell ref="A7:E7"/>
    <mergeCell ref="A9:E9"/>
    <mergeCell ref="B6:E6"/>
    <mergeCell ref="F7:H7"/>
    <mergeCell ref="B8:E8"/>
    <mergeCell ref="F9:H9"/>
    <mergeCell ref="C247:G247"/>
    <mergeCell ref="H247:L247"/>
    <mergeCell ref="C248:C249"/>
    <mergeCell ref="D248:D249"/>
    <mergeCell ref="E248:F248"/>
    <mergeCell ref="G248:G249"/>
    <mergeCell ref="H248:H249"/>
    <mergeCell ref="G288:I288"/>
    <mergeCell ref="A289:B289"/>
    <mergeCell ref="G289:I289"/>
    <mergeCell ref="G290:I290"/>
    <mergeCell ref="L248:L249"/>
    <mergeCell ref="A265:I265"/>
    <mergeCell ref="A284:I284"/>
    <mergeCell ref="A285:I285"/>
    <mergeCell ref="A286:I286"/>
    <mergeCell ref="A287:B287"/>
  </mergeCells>
  <printOptions/>
  <pageMargins left="0.15748031496062992" right="0.15748031496062992" top="0.31496062992125984" bottom="0.2755905511811024" header="0.31496062992125984" footer="0.31496062992125984"/>
  <pageSetup fitToHeight="50" fitToWidth="1" horizontalDpi="600" verticalDpi="600" orientation="landscape" paperSize="9" scale="7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</sheetPr>
  <dimension ref="A1:IB214"/>
  <sheetViews>
    <sheetView tabSelected="1" view="pageBreakPreview" zoomScaleSheetLayoutView="100" zoomScalePageLayoutView="0" workbookViewId="0" topLeftCell="A202">
      <selection activeCell="J37" sqref="J37"/>
    </sheetView>
  </sheetViews>
  <sheetFormatPr defaultColWidth="9.140625" defaultRowHeight="15"/>
  <cols>
    <col min="1" max="1" width="11.7109375" style="1" customWidth="1"/>
    <col min="2" max="2" width="35.7109375" style="1" customWidth="1"/>
    <col min="3" max="9" width="11.28125" style="1" customWidth="1"/>
    <col min="10" max="10" width="11.7109375" style="1" customWidth="1"/>
    <col min="11" max="14" width="11.28125" style="1" customWidth="1"/>
    <col min="15" max="16384" width="9.140625" style="1" customWidth="1"/>
  </cols>
  <sheetData>
    <row r="1" spans="3:10" ht="15">
      <c r="C1" s="95"/>
      <c r="G1" s="87"/>
      <c r="H1" s="8" t="s">
        <v>322</v>
      </c>
      <c r="I1" s="8"/>
      <c r="J1" s="88"/>
    </row>
    <row r="2" spans="3:10" ht="15">
      <c r="C2" s="95"/>
      <c r="G2" s="87"/>
      <c r="H2" s="8" t="s">
        <v>323</v>
      </c>
      <c r="I2" s="8"/>
      <c r="J2" s="88"/>
    </row>
    <row r="3" spans="7:10" ht="15">
      <c r="G3" s="87"/>
      <c r="H3" s="8" t="s">
        <v>324</v>
      </c>
      <c r="I3" s="8"/>
      <c r="J3" s="88"/>
    </row>
    <row r="4" spans="7:10" ht="15">
      <c r="G4" s="87"/>
      <c r="H4" s="87"/>
      <c r="I4" s="87"/>
      <c r="J4" s="88"/>
    </row>
    <row r="5" spans="3:10" ht="15">
      <c r="C5" s="183" t="s">
        <v>335</v>
      </c>
      <c r="D5" s="183"/>
      <c r="E5" s="183"/>
      <c r="F5" s="183"/>
      <c r="G5" s="183"/>
      <c r="H5" s="183"/>
      <c r="I5" s="183"/>
      <c r="J5" s="183"/>
    </row>
    <row r="6" spans="1:10" ht="28.5" customHeight="1">
      <c r="A6" s="89" t="s">
        <v>325</v>
      </c>
      <c r="B6" s="187" t="s">
        <v>343</v>
      </c>
      <c r="C6" s="187"/>
      <c r="D6" s="187"/>
      <c r="E6" s="187"/>
      <c r="F6" s="97"/>
      <c r="G6" s="114" t="s">
        <v>394</v>
      </c>
      <c r="H6" s="8"/>
      <c r="I6" s="86"/>
      <c r="J6" s="8">
        <v>3195961</v>
      </c>
    </row>
    <row r="7" spans="1:10" ht="15" customHeight="1">
      <c r="A7" s="184" t="s">
        <v>326</v>
      </c>
      <c r="B7" s="184"/>
      <c r="C7" s="184"/>
      <c r="D7" s="184"/>
      <c r="E7" s="184"/>
      <c r="F7" s="186" t="s">
        <v>327</v>
      </c>
      <c r="G7" s="186"/>
      <c r="H7" s="186"/>
      <c r="I7" s="93"/>
      <c r="J7" s="92" t="s">
        <v>337</v>
      </c>
    </row>
    <row r="8" spans="1:10" ht="48" customHeight="1">
      <c r="A8" s="89" t="s">
        <v>328</v>
      </c>
      <c r="B8" s="187" t="s">
        <v>343</v>
      </c>
      <c r="C8" s="187"/>
      <c r="D8" s="187"/>
      <c r="E8" s="187"/>
      <c r="F8" s="90"/>
      <c r="G8" s="114" t="s">
        <v>395</v>
      </c>
      <c r="H8" s="8"/>
      <c r="I8" s="90"/>
      <c r="J8" s="8">
        <v>3195961</v>
      </c>
    </row>
    <row r="9" spans="1:10" ht="68.25" customHeight="1">
      <c r="A9" s="184" t="s">
        <v>329</v>
      </c>
      <c r="B9" s="184"/>
      <c r="C9" s="184"/>
      <c r="D9" s="184"/>
      <c r="E9" s="184"/>
      <c r="F9" s="186" t="s">
        <v>330</v>
      </c>
      <c r="G9" s="186"/>
      <c r="H9" s="186"/>
      <c r="I9" s="93"/>
      <c r="J9" s="92" t="s">
        <v>337</v>
      </c>
    </row>
    <row r="10" spans="1:10" ht="39.75" customHeight="1">
      <c r="A10" s="89" t="s">
        <v>411</v>
      </c>
      <c r="C10" s="90">
        <v>3242</v>
      </c>
      <c r="D10" s="91"/>
      <c r="E10" s="110">
        <v>1090</v>
      </c>
      <c r="F10" s="185" t="s">
        <v>412</v>
      </c>
      <c r="G10" s="185"/>
      <c r="H10" s="185"/>
      <c r="I10" s="185"/>
      <c r="J10" s="96">
        <v>7400000000</v>
      </c>
    </row>
    <row r="11" spans="1:10" ht="90.75" customHeight="1">
      <c r="A11" s="93" t="s">
        <v>336</v>
      </c>
      <c r="B11" s="93"/>
      <c r="C11" s="92" t="s">
        <v>331</v>
      </c>
      <c r="D11" s="90"/>
      <c r="E11" s="92" t="s">
        <v>332</v>
      </c>
      <c r="F11" s="186" t="s">
        <v>333</v>
      </c>
      <c r="G11" s="186"/>
      <c r="H11" s="186"/>
      <c r="I11" s="186"/>
      <c r="J11" s="94" t="s">
        <v>338</v>
      </c>
    </row>
    <row r="12" spans="3:4" ht="12.75" customHeight="1">
      <c r="C12" s="3" t="s">
        <v>334</v>
      </c>
      <c r="D12" s="2"/>
    </row>
    <row r="13" spans="1:2" ht="9.75" customHeight="1">
      <c r="A13" s="3"/>
      <c r="B13" s="2"/>
    </row>
    <row r="14" spans="1:14" ht="15">
      <c r="A14" s="195" t="s">
        <v>72</v>
      </c>
      <c r="B14" s="195"/>
      <c r="C14" s="195"/>
      <c r="D14" s="195"/>
      <c r="E14" s="195"/>
      <c r="F14" s="195"/>
      <c r="G14" s="195"/>
      <c r="H14" s="195"/>
      <c r="I14" s="195"/>
      <c r="J14" s="195"/>
      <c r="K14" s="195"/>
      <c r="L14" s="195"/>
      <c r="M14" s="195"/>
      <c r="N14" s="195"/>
    </row>
    <row r="15" spans="1:14" ht="36" customHeight="1">
      <c r="A15" s="195" t="s">
        <v>320</v>
      </c>
      <c r="B15" s="195"/>
      <c r="C15" s="195"/>
      <c r="D15" s="195"/>
      <c r="E15" s="195"/>
      <c r="F15" s="195"/>
      <c r="G15" s="195"/>
      <c r="H15" s="195"/>
      <c r="I15" s="195"/>
      <c r="J15" s="195"/>
      <c r="K15" s="195"/>
      <c r="L15" s="195"/>
      <c r="M15" s="195"/>
      <c r="N15" s="195"/>
    </row>
    <row r="16" spans="1:14" ht="48" customHeight="1">
      <c r="A16" s="195" t="s">
        <v>321</v>
      </c>
      <c r="B16" s="195"/>
      <c r="C16" s="195"/>
      <c r="D16" s="195"/>
      <c r="E16" s="195"/>
      <c r="F16" s="195"/>
      <c r="G16" s="195"/>
      <c r="H16" s="195"/>
      <c r="I16" s="195"/>
      <c r="J16" s="195"/>
      <c r="K16" s="195"/>
      <c r="L16" s="195"/>
      <c r="M16" s="195"/>
      <c r="N16" s="195"/>
    </row>
    <row r="17" spans="1:14" ht="15">
      <c r="A17" s="195" t="s">
        <v>67</v>
      </c>
      <c r="B17" s="195"/>
      <c r="C17" s="195"/>
      <c r="D17" s="195"/>
      <c r="E17" s="195"/>
      <c r="F17" s="195"/>
      <c r="G17" s="195"/>
      <c r="H17" s="195"/>
      <c r="I17" s="195"/>
      <c r="J17" s="195"/>
      <c r="K17" s="195"/>
      <c r="L17" s="195"/>
      <c r="M17" s="195"/>
      <c r="N17" s="195"/>
    </row>
    <row r="18" spans="1:32" s="13" customFormat="1" ht="18.75" customHeight="1">
      <c r="A18" s="210" t="s">
        <v>79</v>
      </c>
      <c r="B18" s="210"/>
      <c r="C18" s="210"/>
      <c r="D18" s="210"/>
      <c r="E18" s="210"/>
      <c r="F18" s="210"/>
      <c r="G18" s="210"/>
      <c r="H18" s="210"/>
      <c r="I18" s="210"/>
      <c r="J18" s="210"/>
      <c r="K18" s="210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</row>
    <row r="19" spans="1:32" s="13" customFormat="1" ht="18.75" customHeight="1">
      <c r="A19" s="188" t="s">
        <v>378</v>
      </c>
      <c r="B19" s="188"/>
      <c r="C19" s="188"/>
      <c r="D19" s="188"/>
      <c r="E19" s="188"/>
      <c r="F19" s="188"/>
      <c r="G19" s="188"/>
      <c r="H19" s="188"/>
      <c r="I19" s="188"/>
      <c r="J19" s="188"/>
      <c r="K19" s="188"/>
      <c r="L19" s="188"/>
      <c r="M19" s="188"/>
      <c r="N19" s="188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</row>
    <row r="20" spans="1:32" s="15" customFormat="1" ht="19.5" customHeight="1">
      <c r="A20" s="188" t="s">
        <v>244</v>
      </c>
      <c r="B20" s="189"/>
      <c r="C20" s="189"/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</row>
    <row r="21" spans="1:32" s="15" customFormat="1" ht="20.25" customHeight="1">
      <c r="A21" s="188" t="s">
        <v>310</v>
      </c>
      <c r="B21" s="189"/>
      <c r="C21" s="189"/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</row>
    <row r="22" spans="1:32" s="15" customFormat="1" ht="30" customHeight="1">
      <c r="A22" s="188" t="s">
        <v>454</v>
      </c>
      <c r="B22" s="189"/>
      <c r="C22" s="189"/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</row>
    <row r="23" spans="1:32" s="15" customFormat="1" ht="30" customHeight="1">
      <c r="A23" s="188" t="s">
        <v>455</v>
      </c>
      <c r="B23" s="189"/>
      <c r="C23" s="189"/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</row>
    <row r="24" spans="1:32" s="15" customFormat="1" ht="20.25" customHeight="1">
      <c r="A24" s="188" t="s">
        <v>457</v>
      </c>
      <c r="B24" s="189"/>
      <c r="C24" s="189"/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</row>
    <row r="25" spans="1:236" s="15" customFormat="1" ht="31.5" customHeight="1">
      <c r="A25" s="188" t="s">
        <v>450</v>
      </c>
      <c r="B25" s="189"/>
      <c r="C25" s="189"/>
      <c r="D25" s="189"/>
      <c r="E25" s="189"/>
      <c r="F25" s="189"/>
      <c r="G25" s="189"/>
      <c r="H25" s="189"/>
      <c r="I25" s="189"/>
      <c r="J25" s="189"/>
      <c r="K25" s="189"/>
      <c r="L25" s="189"/>
      <c r="M25" s="189"/>
      <c r="N25" s="189"/>
      <c r="O25" s="189"/>
      <c r="P25" s="189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</row>
    <row r="26" spans="1:236" s="15" customFormat="1" ht="18.75" customHeight="1">
      <c r="A26" s="188" t="s">
        <v>451</v>
      </c>
      <c r="B26" s="189"/>
      <c r="C26" s="189"/>
      <c r="D26" s="189"/>
      <c r="E26" s="189"/>
      <c r="F26" s="189"/>
      <c r="G26" s="189"/>
      <c r="H26" s="189"/>
      <c r="I26" s="189"/>
      <c r="J26" s="189"/>
      <c r="K26" s="189"/>
      <c r="L26" s="189"/>
      <c r="M26" s="189"/>
      <c r="N26" s="189"/>
      <c r="O26" s="189"/>
      <c r="P26" s="189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</row>
    <row r="27" spans="1:32" s="15" customFormat="1" ht="15" customHeight="1">
      <c r="A27" s="188" t="s">
        <v>452</v>
      </c>
      <c r="B27" s="189"/>
      <c r="C27" s="189"/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</row>
    <row r="28" spans="1:32" s="15" customFormat="1" ht="15" customHeight="1">
      <c r="A28" s="188" t="s">
        <v>453</v>
      </c>
      <c r="B28" s="189"/>
      <c r="C28" s="189"/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68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</row>
    <row r="29" spans="1:32" s="15" customFormat="1" ht="15" customHeight="1">
      <c r="A29" s="14"/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</row>
    <row r="30" spans="1:14" ht="15">
      <c r="A30" s="195" t="s">
        <v>68</v>
      </c>
      <c r="B30" s="195"/>
      <c r="C30" s="195"/>
      <c r="D30" s="195"/>
      <c r="E30" s="195"/>
      <c r="F30" s="195"/>
      <c r="G30" s="195"/>
      <c r="H30" s="195"/>
      <c r="I30" s="195"/>
      <c r="J30" s="195"/>
      <c r="K30" s="195"/>
      <c r="L30" s="195"/>
      <c r="M30" s="195"/>
      <c r="N30" s="195"/>
    </row>
    <row r="31" spans="1:14" ht="15">
      <c r="A31" s="195" t="s">
        <v>372</v>
      </c>
      <c r="B31" s="195"/>
      <c r="C31" s="195"/>
      <c r="D31" s="195"/>
      <c r="E31" s="195"/>
      <c r="F31" s="195"/>
      <c r="G31" s="195"/>
      <c r="H31" s="195"/>
      <c r="I31" s="195"/>
      <c r="J31" s="195"/>
      <c r="K31" s="195"/>
      <c r="L31" s="195"/>
      <c r="M31" s="195"/>
      <c r="N31" s="195"/>
    </row>
    <row r="32" ht="15">
      <c r="N32" s="3" t="s">
        <v>0</v>
      </c>
    </row>
    <row r="33" spans="1:14" ht="15">
      <c r="A33" s="191" t="s">
        <v>1</v>
      </c>
      <c r="B33" s="191" t="s">
        <v>2</v>
      </c>
      <c r="C33" s="191" t="s">
        <v>344</v>
      </c>
      <c r="D33" s="191"/>
      <c r="E33" s="191"/>
      <c r="F33" s="191"/>
      <c r="G33" s="191" t="s">
        <v>345</v>
      </c>
      <c r="H33" s="191"/>
      <c r="I33" s="191"/>
      <c r="J33" s="191"/>
      <c r="K33" s="191" t="s">
        <v>346</v>
      </c>
      <c r="L33" s="191"/>
      <c r="M33" s="191"/>
      <c r="N33" s="191"/>
    </row>
    <row r="34" spans="1:14" ht="68.25" customHeight="1">
      <c r="A34" s="191"/>
      <c r="B34" s="191"/>
      <c r="C34" s="4" t="s">
        <v>3</v>
      </c>
      <c r="D34" s="4" t="s">
        <v>4</v>
      </c>
      <c r="E34" s="4" t="s">
        <v>5</v>
      </c>
      <c r="F34" s="4" t="s">
        <v>51</v>
      </c>
      <c r="G34" s="4" t="s">
        <v>3</v>
      </c>
      <c r="H34" s="4" t="s">
        <v>4</v>
      </c>
      <c r="I34" s="4" t="s">
        <v>5</v>
      </c>
      <c r="J34" s="4" t="s">
        <v>49</v>
      </c>
      <c r="K34" s="4" t="s">
        <v>3</v>
      </c>
      <c r="L34" s="4" t="s">
        <v>4</v>
      </c>
      <c r="M34" s="4" t="s">
        <v>5</v>
      </c>
      <c r="N34" s="4" t="s">
        <v>50</v>
      </c>
    </row>
    <row r="35" spans="1:14" ht="15">
      <c r="A35" s="4">
        <v>1</v>
      </c>
      <c r="B35" s="4">
        <v>2</v>
      </c>
      <c r="C35" s="4">
        <v>3</v>
      </c>
      <c r="D35" s="4">
        <v>4</v>
      </c>
      <c r="E35" s="4">
        <v>5</v>
      </c>
      <c r="F35" s="4">
        <v>6</v>
      </c>
      <c r="G35" s="4">
        <v>7</v>
      </c>
      <c r="H35" s="4">
        <v>8</v>
      </c>
      <c r="I35" s="4">
        <v>9</v>
      </c>
      <c r="J35" s="4">
        <v>10</v>
      </c>
      <c r="K35" s="4">
        <v>11</v>
      </c>
      <c r="L35" s="4">
        <v>12</v>
      </c>
      <c r="M35" s="4">
        <v>13</v>
      </c>
      <c r="N35" s="4">
        <v>14</v>
      </c>
    </row>
    <row r="36" spans="1:14" ht="30">
      <c r="A36" s="4">
        <v>25010000</v>
      </c>
      <c r="B36" s="5" t="s">
        <v>7</v>
      </c>
      <c r="C36" s="39">
        <v>1646571.53</v>
      </c>
      <c r="D36" s="4" t="s">
        <v>8</v>
      </c>
      <c r="E36" s="4" t="s">
        <v>8</v>
      </c>
      <c r="F36" s="39">
        <v>1646571.53</v>
      </c>
      <c r="G36" s="39">
        <v>4894800</v>
      </c>
      <c r="H36" s="39" t="s">
        <v>8</v>
      </c>
      <c r="I36" s="39" t="s">
        <v>8</v>
      </c>
      <c r="J36" s="39">
        <f>G36</f>
        <v>4894800</v>
      </c>
      <c r="K36" s="39">
        <v>4904000</v>
      </c>
      <c r="L36" s="39" t="s">
        <v>8</v>
      </c>
      <c r="M36" s="39" t="s">
        <v>8</v>
      </c>
      <c r="N36" s="39">
        <f>K36</f>
        <v>4904000</v>
      </c>
    </row>
    <row r="37" spans="1:14" ht="15">
      <c r="A37" s="4" t="s">
        <v>6</v>
      </c>
      <c r="B37" s="4" t="s">
        <v>9</v>
      </c>
      <c r="C37" s="39">
        <f>C36</f>
        <v>1646571.53</v>
      </c>
      <c r="D37" s="4" t="s">
        <v>8</v>
      </c>
      <c r="E37" s="4" t="s">
        <v>8</v>
      </c>
      <c r="F37" s="39">
        <f>SUM(F36:F36)</f>
        <v>1646571.53</v>
      </c>
      <c r="G37" s="39">
        <f>G36</f>
        <v>4894800</v>
      </c>
      <c r="H37" s="39" t="s">
        <v>8</v>
      </c>
      <c r="I37" s="39" t="s">
        <v>8</v>
      </c>
      <c r="J37" s="39">
        <f>SUM(J36:J36)</f>
        <v>4894800</v>
      </c>
      <c r="K37" s="39">
        <f>K36</f>
        <v>4904000</v>
      </c>
      <c r="L37" s="39" t="s">
        <v>8</v>
      </c>
      <c r="M37" s="39" t="s">
        <v>8</v>
      </c>
      <c r="N37" s="39">
        <f>SUM(N36:N36)</f>
        <v>4904000</v>
      </c>
    </row>
    <row r="39" spans="1:10" ht="15">
      <c r="A39" s="206" t="s">
        <v>347</v>
      </c>
      <c r="B39" s="206"/>
      <c r="C39" s="206"/>
      <c r="D39" s="206"/>
      <c r="E39" s="206"/>
      <c r="F39" s="206"/>
      <c r="G39" s="206"/>
      <c r="H39" s="206"/>
      <c r="I39" s="206"/>
      <c r="J39" s="206"/>
    </row>
    <row r="40" ht="15">
      <c r="J40" s="3" t="s">
        <v>0</v>
      </c>
    </row>
    <row r="41" spans="1:10" ht="15">
      <c r="A41" s="191" t="s">
        <v>1</v>
      </c>
      <c r="B41" s="191" t="s">
        <v>2</v>
      </c>
      <c r="C41" s="191" t="s">
        <v>89</v>
      </c>
      <c r="D41" s="191"/>
      <c r="E41" s="191"/>
      <c r="F41" s="191"/>
      <c r="G41" s="191" t="s">
        <v>348</v>
      </c>
      <c r="H41" s="191"/>
      <c r="I41" s="191"/>
      <c r="J41" s="191"/>
    </row>
    <row r="42" spans="1:10" ht="60.75" customHeight="1">
      <c r="A42" s="191"/>
      <c r="B42" s="191"/>
      <c r="C42" s="4" t="s">
        <v>3</v>
      </c>
      <c r="D42" s="4" t="s">
        <v>4</v>
      </c>
      <c r="E42" s="4" t="s">
        <v>5</v>
      </c>
      <c r="F42" s="4" t="s">
        <v>51</v>
      </c>
      <c r="G42" s="4" t="s">
        <v>3</v>
      </c>
      <c r="H42" s="4" t="s">
        <v>4</v>
      </c>
      <c r="I42" s="4" t="s">
        <v>5</v>
      </c>
      <c r="J42" s="4" t="s">
        <v>49</v>
      </c>
    </row>
    <row r="43" spans="1:10" ht="15">
      <c r="A43" s="4">
        <v>1</v>
      </c>
      <c r="B43" s="4">
        <v>2</v>
      </c>
      <c r="C43" s="4">
        <v>3</v>
      </c>
      <c r="D43" s="4">
        <v>4</v>
      </c>
      <c r="E43" s="4">
        <v>5</v>
      </c>
      <c r="F43" s="4">
        <v>6</v>
      </c>
      <c r="G43" s="4">
        <v>7</v>
      </c>
      <c r="H43" s="4">
        <v>8</v>
      </c>
      <c r="I43" s="4">
        <v>9</v>
      </c>
      <c r="J43" s="4">
        <v>10</v>
      </c>
    </row>
    <row r="44" spans="1:10" ht="30">
      <c r="A44" s="5" t="s">
        <v>6</v>
      </c>
      <c r="B44" s="5" t="s">
        <v>7</v>
      </c>
      <c r="C44" s="39">
        <f>C72</f>
        <v>5163900</v>
      </c>
      <c r="D44" s="4" t="s">
        <v>8</v>
      </c>
      <c r="E44" s="4" t="s">
        <v>6</v>
      </c>
      <c r="F44" s="39">
        <f>C44</f>
        <v>5163900</v>
      </c>
      <c r="G44" s="39">
        <f>G72</f>
        <v>5427300</v>
      </c>
      <c r="H44" s="39" t="s">
        <v>8</v>
      </c>
      <c r="I44" s="39" t="s">
        <v>6</v>
      </c>
      <c r="J44" s="39">
        <f>G44</f>
        <v>5427300</v>
      </c>
    </row>
    <row r="45" spans="1:10" ht="15">
      <c r="A45" s="5" t="s">
        <v>6</v>
      </c>
      <c r="B45" s="4" t="s">
        <v>9</v>
      </c>
      <c r="C45" s="39">
        <f>C44</f>
        <v>5163900</v>
      </c>
      <c r="D45" s="4" t="s">
        <v>8</v>
      </c>
      <c r="E45" s="4" t="s">
        <v>8</v>
      </c>
      <c r="F45" s="39">
        <f>F44</f>
        <v>5163900</v>
      </c>
      <c r="G45" s="39">
        <f>G44</f>
        <v>5427300</v>
      </c>
      <c r="H45" s="39" t="s">
        <v>8</v>
      </c>
      <c r="I45" s="39" t="s">
        <v>8</v>
      </c>
      <c r="J45" s="39">
        <f>J44</f>
        <v>5427300</v>
      </c>
    </row>
    <row r="47" spans="1:14" ht="15">
      <c r="A47" s="195" t="s">
        <v>10</v>
      </c>
      <c r="B47" s="195"/>
      <c r="C47" s="195"/>
      <c r="D47" s="195"/>
      <c r="E47" s="195"/>
      <c r="F47" s="195"/>
      <c r="G47" s="195"/>
      <c r="H47" s="195"/>
      <c r="I47" s="195"/>
      <c r="J47" s="195"/>
      <c r="K47" s="195"/>
      <c r="L47" s="195"/>
      <c r="M47" s="195"/>
      <c r="N47" s="195"/>
    </row>
    <row r="48" spans="1:14" ht="15">
      <c r="A48" s="195" t="s">
        <v>416</v>
      </c>
      <c r="B48" s="195"/>
      <c r="C48" s="195"/>
      <c r="D48" s="195"/>
      <c r="E48" s="195"/>
      <c r="F48" s="195"/>
      <c r="G48" s="195"/>
      <c r="H48" s="195"/>
      <c r="I48" s="195"/>
      <c r="J48" s="195"/>
      <c r="K48" s="195"/>
      <c r="L48" s="195"/>
      <c r="M48" s="195"/>
      <c r="N48" s="195"/>
    </row>
    <row r="49" spans="1:14" ht="15">
      <c r="A49" s="3"/>
      <c r="N49" s="3" t="s">
        <v>0</v>
      </c>
    </row>
    <row r="50" spans="1:14" ht="21.75" customHeight="1">
      <c r="A50" s="191" t="s">
        <v>11</v>
      </c>
      <c r="B50" s="191" t="s">
        <v>2</v>
      </c>
      <c r="C50" s="191" t="s">
        <v>344</v>
      </c>
      <c r="D50" s="191"/>
      <c r="E50" s="191"/>
      <c r="F50" s="191"/>
      <c r="G50" s="191" t="s">
        <v>345</v>
      </c>
      <c r="H50" s="191"/>
      <c r="I50" s="191"/>
      <c r="J50" s="191"/>
      <c r="K50" s="191" t="s">
        <v>346</v>
      </c>
      <c r="L50" s="191"/>
      <c r="M50" s="191"/>
      <c r="N50" s="191"/>
    </row>
    <row r="51" spans="1:14" ht="63" customHeight="1">
      <c r="A51" s="191"/>
      <c r="B51" s="191"/>
      <c r="C51" s="4" t="s">
        <v>3</v>
      </c>
      <c r="D51" s="4" t="s">
        <v>4</v>
      </c>
      <c r="E51" s="4" t="s">
        <v>5</v>
      </c>
      <c r="F51" s="4" t="s">
        <v>51</v>
      </c>
      <c r="G51" s="4" t="s">
        <v>3</v>
      </c>
      <c r="H51" s="4" t="s">
        <v>4</v>
      </c>
      <c r="I51" s="4" t="s">
        <v>5</v>
      </c>
      <c r="J51" s="4" t="s">
        <v>49</v>
      </c>
      <c r="K51" s="4" t="s">
        <v>3</v>
      </c>
      <c r="L51" s="4" t="s">
        <v>4</v>
      </c>
      <c r="M51" s="4" t="s">
        <v>5</v>
      </c>
      <c r="N51" s="4" t="s">
        <v>50</v>
      </c>
    </row>
    <row r="52" spans="1:14" ht="15">
      <c r="A52" s="4">
        <v>1</v>
      </c>
      <c r="B52" s="4">
        <v>2</v>
      </c>
      <c r="C52" s="4">
        <v>3</v>
      </c>
      <c r="D52" s="4">
        <v>4</v>
      </c>
      <c r="E52" s="4">
        <v>5</v>
      </c>
      <c r="F52" s="4">
        <v>6</v>
      </c>
      <c r="G52" s="4">
        <v>7</v>
      </c>
      <c r="H52" s="4">
        <v>8</v>
      </c>
      <c r="I52" s="4">
        <v>9</v>
      </c>
      <c r="J52" s="4">
        <v>10</v>
      </c>
      <c r="K52" s="4">
        <v>11</v>
      </c>
      <c r="L52" s="4">
        <v>12</v>
      </c>
      <c r="M52" s="4">
        <v>13</v>
      </c>
      <c r="N52" s="4">
        <v>14</v>
      </c>
    </row>
    <row r="53" spans="1:14" ht="15">
      <c r="A53" s="4">
        <v>2240</v>
      </c>
      <c r="B53" s="77" t="s">
        <v>418</v>
      </c>
      <c r="C53" s="39">
        <v>1871.53</v>
      </c>
      <c r="D53" s="4"/>
      <c r="E53" s="4"/>
      <c r="F53" s="39">
        <f>C53+D53</f>
        <v>1871.53</v>
      </c>
      <c r="G53" s="39">
        <v>4483</v>
      </c>
      <c r="H53" s="4"/>
      <c r="I53" s="4"/>
      <c r="J53" s="39">
        <f>G53+H53</f>
        <v>4483</v>
      </c>
      <c r="K53" s="39">
        <v>4000</v>
      </c>
      <c r="L53" s="39"/>
      <c r="M53" s="39"/>
      <c r="N53" s="39">
        <f>K53+L53</f>
        <v>4000</v>
      </c>
    </row>
    <row r="54" spans="1:14" ht="15">
      <c r="A54" s="78">
        <v>2730</v>
      </c>
      <c r="B54" s="76" t="s">
        <v>107</v>
      </c>
      <c r="C54" s="39">
        <v>1644700</v>
      </c>
      <c r="D54" s="27"/>
      <c r="E54" s="4"/>
      <c r="F54" s="39">
        <f>C54+D54</f>
        <v>1644700</v>
      </c>
      <c r="G54" s="39">
        <v>4890317</v>
      </c>
      <c r="H54" s="4"/>
      <c r="I54" s="4"/>
      <c r="J54" s="39">
        <f>G54+H54</f>
        <v>4890317</v>
      </c>
      <c r="K54" s="39">
        <v>4900000</v>
      </c>
      <c r="L54" s="39"/>
      <c r="M54" s="39"/>
      <c r="N54" s="39">
        <f>K54+L54</f>
        <v>4900000</v>
      </c>
    </row>
    <row r="55" spans="1:14" ht="15">
      <c r="A55" s="4" t="s">
        <v>6</v>
      </c>
      <c r="B55" s="4" t="s">
        <v>9</v>
      </c>
      <c r="C55" s="39">
        <f>C53+C54</f>
        <v>1646571.53</v>
      </c>
      <c r="D55" s="4">
        <f>SUM(D54:D54)</f>
        <v>0</v>
      </c>
      <c r="E55" s="4">
        <f>SUM(E54:E54)</f>
        <v>0</v>
      </c>
      <c r="F55" s="39">
        <f>C55+D55</f>
        <v>1646571.53</v>
      </c>
      <c r="G55" s="39">
        <f>G53+G54</f>
        <v>4894800</v>
      </c>
      <c r="H55" s="4">
        <f>SUM(H54:H54)</f>
        <v>0</v>
      </c>
      <c r="I55" s="4">
        <f>SUM(I54:I54)</f>
        <v>0</v>
      </c>
      <c r="J55" s="39">
        <f>G55+H55</f>
        <v>4894800</v>
      </c>
      <c r="K55" s="39">
        <f>K53+K54</f>
        <v>4904000</v>
      </c>
      <c r="L55" s="39">
        <f>SUM(L54:L54)</f>
        <v>0</v>
      </c>
      <c r="M55" s="39">
        <f>SUM(M54:M54)</f>
        <v>0</v>
      </c>
      <c r="N55" s="39">
        <f>K55+L55</f>
        <v>4904000</v>
      </c>
    </row>
    <row r="57" spans="1:14" ht="15">
      <c r="A57" s="200" t="s">
        <v>417</v>
      </c>
      <c r="B57" s="200"/>
      <c r="C57" s="200"/>
      <c r="D57" s="200"/>
      <c r="E57" s="200"/>
      <c r="F57" s="200"/>
      <c r="G57" s="200"/>
      <c r="H57" s="200"/>
      <c r="I57" s="200"/>
      <c r="J57" s="200"/>
      <c r="K57" s="200"/>
      <c r="L57" s="200"/>
      <c r="M57" s="200"/>
      <c r="N57" s="200"/>
    </row>
    <row r="58" ht="15">
      <c r="N58" s="3" t="s">
        <v>0</v>
      </c>
    </row>
    <row r="59" spans="1:14" ht="15" customHeight="1">
      <c r="A59" s="191" t="s">
        <v>12</v>
      </c>
      <c r="B59" s="191" t="s">
        <v>2</v>
      </c>
      <c r="C59" s="191" t="s">
        <v>344</v>
      </c>
      <c r="D59" s="191"/>
      <c r="E59" s="191"/>
      <c r="F59" s="191"/>
      <c r="G59" s="191" t="s">
        <v>345</v>
      </c>
      <c r="H59" s="191"/>
      <c r="I59" s="191"/>
      <c r="J59" s="191"/>
      <c r="K59" s="191" t="s">
        <v>346</v>
      </c>
      <c r="L59" s="191"/>
      <c r="M59" s="191"/>
      <c r="N59" s="191"/>
    </row>
    <row r="60" spans="1:14" ht="58.5" customHeight="1">
      <c r="A60" s="191"/>
      <c r="B60" s="191"/>
      <c r="C60" s="4" t="s">
        <v>3</v>
      </c>
      <c r="D60" s="4" t="s">
        <v>4</v>
      </c>
      <c r="E60" s="4" t="s">
        <v>5</v>
      </c>
      <c r="F60" s="4" t="s">
        <v>51</v>
      </c>
      <c r="G60" s="4" t="s">
        <v>3</v>
      </c>
      <c r="H60" s="4" t="s">
        <v>4</v>
      </c>
      <c r="I60" s="4" t="s">
        <v>5</v>
      </c>
      <c r="J60" s="4" t="s">
        <v>49</v>
      </c>
      <c r="K60" s="4" t="s">
        <v>3</v>
      </c>
      <c r="L60" s="4" t="s">
        <v>4</v>
      </c>
      <c r="M60" s="4" t="s">
        <v>5</v>
      </c>
      <c r="N60" s="4" t="s">
        <v>50</v>
      </c>
    </row>
    <row r="61" spans="1:14" ht="15">
      <c r="A61" s="4">
        <v>1</v>
      </c>
      <c r="B61" s="4">
        <v>2</v>
      </c>
      <c r="C61" s="4">
        <v>3</v>
      </c>
      <c r="D61" s="4">
        <v>4</v>
      </c>
      <c r="E61" s="4">
        <v>5</v>
      </c>
      <c r="F61" s="4">
        <v>6</v>
      </c>
      <c r="G61" s="4">
        <v>7</v>
      </c>
      <c r="H61" s="4">
        <v>8</v>
      </c>
      <c r="I61" s="4">
        <v>9</v>
      </c>
      <c r="J61" s="4">
        <v>10</v>
      </c>
      <c r="K61" s="4">
        <v>11</v>
      </c>
      <c r="L61" s="4">
        <v>12</v>
      </c>
      <c r="M61" s="4">
        <v>13</v>
      </c>
      <c r="N61" s="4">
        <v>14</v>
      </c>
    </row>
    <row r="62" spans="1:14" ht="15">
      <c r="A62" s="5" t="s">
        <v>6</v>
      </c>
      <c r="B62" s="5" t="s">
        <v>6</v>
      </c>
      <c r="C62" s="5" t="s">
        <v>6</v>
      </c>
      <c r="D62" s="5" t="s">
        <v>6</v>
      </c>
      <c r="E62" s="5" t="s">
        <v>6</v>
      </c>
      <c r="F62" s="5" t="s">
        <v>6</v>
      </c>
      <c r="G62" s="5" t="s">
        <v>6</v>
      </c>
      <c r="H62" s="5" t="s">
        <v>6</v>
      </c>
      <c r="I62" s="5" t="s">
        <v>6</v>
      </c>
      <c r="J62" s="5" t="s">
        <v>6</v>
      </c>
      <c r="K62" s="4" t="s">
        <v>6</v>
      </c>
      <c r="L62" s="5" t="s">
        <v>6</v>
      </c>
      <c r="M62" s="5" t="s">
        <v>6</v>
      </c>
      <c r="N62" s="5" t="s">
        <v>6</v>
      </c>
    </row>
    <row r="63" spans="1:14" ht="15">
      <c r="A63" s="4" t="s">
        <v>6</v>
      </c>
      <c r="B63" s="4" t="s">
        <v>9</v>
      </c>
      <c r="C63" s="4" t="s">
        <v>6</v>
      </c>
      <c r="D63" s="4" t="s">
        <v>6</v>
      </c>
      <c r="E63" s="4" t="s">
        <v>6</v>
      </c>
      <c r="F63" s="4" t="s">
        <v>6</v>
      </c>
      <c r="G63" s="4" t="s">
        <v>6</v>
      </c>
      <c r="H63" s="4" t="s">
        <v>6</v>
      </c>
      <c r="I63" s="4" t="s">
        <v>6</v>
      </c>
      <c r="J63" s="4" t="s">
        <v>6</v>
      </c>
      <c r="K63" s="4" t="s">
        <v>6</v>
      </c>
      <c r="L63" s="4" t="s">
        <v>6</v>
      </c>
      <c r="M63" s="4" t="s">
        <v>6</v>
      </c>
      <c r="N63" s="4" t="s">
        <v>6</v>
      </c>
    </row>
    <row r="65" spans="1:10" ht="15">
      <c r="A65" s="206" t="s">
        <v>350</v>
      </c>
      <c r="B65" s="206"/>
      <c r="C65" s="206"/>
      <c r="D65" s="206"/>
      <c r="E65" s="206"/>
      <c r="F65" s="206"/>
      <c r="G65" s="206"/>
      <c r="H65" s="206"/>
      <c r="I65" s="206"/>
      <c r="J65" s="206"/>
    </row>
    <row r="66" ht="15">
      <c r="J66" s="3" t="s">
        <v>0</v>
      </c>
    </row>
    <row r="67" spans="1:10" ht="21.75" customHeight="1">
      <c r="A67" s="191" t="s">
        <v>11</v>
      </c>
      <c r="B67" s="191" t="s">
        <v>2</v>
      </c>
      <c r="C67" s="191" t="s">
        <v>89</v>
      </c>
      <c r="D67" s="191"/>
      <c r="E67" s="191"/>
      <c r="F67" s="191"/>
      <c r="G67" s="191" t="s">
        <v>348</v>
      </c>
      <c r="H67" s="191"/>
      <c r="I67" s="191"/>
      <c r="J67" s="191"/>
    </row>
    <row r="68" spans="1:10" ht="61.5" customHeight="1">
      <c r="A68" s="191"/>
      <c r="B68" s="191"/>
      <c r="C68" s="4" t="s">
        <v>3</v>
      </c>
      <c r="D68" s="4" t="s">
        <v>4</v>
      </c>
      <c r="E68" s="4" t="s">
        <v>5</v>
      </c>
      <c r="F68" s="4" t="s">
        <v>51</v>
      </c>
      <c r="G68" s="4" t="s">
        <v>3</v>
      </c>
      <c r="H68" s="4" t="s">
        <v>4</v>
      </c>
      <c r="I68" s="4" t="s">
        <v>5</v>
      </c>
      <c r="J68" s="4" t="s">
        <v>49</v>
      </c>
    </row>
    <row r="69" spans="1:10" ht="15">
      <c r="A69" s="4">
        <v>1</v>
      </c>
      <c r="B69" s="4">
        <v>2</v>
      </c>
      <c r="C69" s="4">
        <v>3</v>
      </c>
      <c r="D69" s="4">
        <v>4</v>
      </c>
      <c r="E69" s="4">
        <v>5</v>
      </c>
      <c r="F69" s="4">
        <v>6</v>
      </c>
      <c r="G69" s="4">
        <v>7</v>
      </c>
      <c r="H69" s="4">
        <v>8</v>
      </c>
      <c r="I69" s="4">
        <v>9</v>
      </c>
      <c r="J69" s="4">
        <v>10</v>
      </c>
    </row>
    <row r="70" spans="1:10" ht="15">
      <c r="A70" s="4">
        <v>2240</v>
      </c>
      <c r="B70" s="77" t="s">
        <v>418</v>
      </c>
      <c r="C70" s="39">
        <v>4200</v>
      </c>
      <c r="D70" s="39">
        <v>0</v>
      </c>
      <c r="E70" s="39"/>
      <c r="F70" s="39">
        <f>C70+D70</f>
        <v>4200</v>
      </c>
      <c r="G70" s="39">
        <v>4400</v>
      </c>
      <c r="H70" s="39">
        <v>0</v>
      </c>
      <c r="I70" s="39"/>
      <c r="J70" s="39">
        <f>G70+H70</f>
        <v>4400</v>
      </c>
    </row>
    <row r="71" spans="1:14" ht="15">
      <c r="A71" s="78">
        <v>2730</v>
      </c>
      <c r="B71" s="76" t="s">
        <v>107</v>
      </c>
      <c r="C71" s="38">
        <f>K54*1.053</f>
        <v>5159700</v>
      </c>
      <c r="D71" s="39">
        <v>0</v>
      </c>
      <c r="E71" s="38"/>
      <c r="F71" s="39">
        <f>C71+D71</f>
        <v>5159700</v>
      </c>
      <c r="G71" s="39">
        <v>5422900</v>
      </c>
      <c r="H71" s="39">
        <v>0</v>
      </c>
      <c r="I71" s="38"/>
      <c r="J71" s="39">
        <f>G71+H71</f>
        <v>5422900</v>
      </c>
      <c r="K71" s="21"/>
      <c r="L71" s="22"/>
      <c r="M71" s="22"/>
      <c r="N71" s="22"/>
    </row>
    <row r="72" spans="1:10" ht="15">
      <c r="A72" s="4" t="s">
        <v>6</v>
      </c>
      <c r="B72" s="4" t="s">
        <v>9</v>
      </c>
      <c r="C72" s="39">
        <f>C70+C71</f>
        <v>5163900</v>
      </c>
      <c r="D72" s="39">
        <v>0</v>
      </c>
      <c r="E72" s="39" t="s">
        <v>6</v>
      </c>
      <c r="F72" s="39">
        <f>C72+D72</f>
        <v>5163900</v>
      </c>
      <c r="G72" s="39">
        <f>G70+G71</f>
        <v>5427300</v>
      </c>
      <c r="H72" s="39">
        <v>0</v>
      </c>
      <c r="I72" s="39" t="s">
        <v>6</v>
      </c>
      <c r="J72" s="39">
        <f>G72+H72</f>
        <v>5427300</v>
      </c>
    </row>
    <row r="74" spans="1:10" ht="15">
      <c r="A74" s="206" t="s">
        <v>351</v>
      </c>
      <c r="B74" s="206"/>
      <c r="C74" s="206"/>
      <c r="D74" s="206"/>
      <c r="E74" s="206"/>
      <c r="F74" s="206"/>
      <c r="G74" s="206"/>
      <c r="H74" s="206"/>
      <c r="I74" s="206"/>
      <c r="J74" s="206"/>
    </row>
    <row r="75" ht="15">
      <c r="J75" s="3" t="s">
        <v>0</v>
      </c>
    </row>
    <row r="76" spans="1:10" ht="15" customHeight="1">
      <c r="A76" s="191" t="s">
        <v>12</v>
      </c>
      <c r="B76" s="191" t="s">
        <v>2</v>
      </c>
      <c r="C76" s="191" t="s">
        <v>89</v>
      </c>
      <c r="D76" s="191"/>
      <c r="E76" s="191"/>
      <c r="F76" s="191"/>
      <c r="G76" s="191" t="s">
        <v>348</v>
      </c>
      <c r="H76" s="191"/>
      <c r="I76" s="191"/>
      <c r="J76" s="191"/>
    </row>
    <row r="77" spans="1:10" ht="72.75" customHeight="1">
      <c r="A77" s="191"/>
      <c r="B77" s="191"/>
      <c r="C77" s="4" t="s">
        <v>3</v>
      </c>
      <c r="D77" s="4" t="s">
        <v>4</v>
      </c>
      <c r="E77" s="4" t="s">
        <v>5</v>
      </c>
      <c r="F77" s="4" t="s">
        <v>51</v>
      </c>
      <c r="G77" s="4" t="s">
        <v>3</v>
      </c>
      <c r="H77" s="4" t="s">
        <v>4</v>
      </c>
      <c r="I77" s="4" t="s">
        <v>5</v>
      </c>
      <c r="J77" s="4" t="s">
        <v>49</v>
      </c>
    </row>
    <row r="78" spans="1:10" ht="15">
      <c r="A78" s="4">
        <v>1</v>
      </c>
      <c r="B78" s="4">
        <v>2</v>
      </c>
      <c r="C78" s="4">
        <v>3</v>
      </c>
      <c r="D78" s="4">
        <v>4</v>
      </c>
      <c r="E78" s="4">
        <v>5</v>
      </c>
      <c r="F78" s="4">
        <v>6</v>
      </c>
      <c r="G78" s="4">
        <v>7</v>
      </c>
      <c r="H78" s="4">
        <v>8</v>
      </c>
      <c r="I78" s="4">
        <v>9</v>
      </c>
      <c r="J78" s="4">
        <v>10</v>
      </c>
    </row>
    <row r="79" spans="1:10" ht="15">
      <c r="A79" s="4" t="s">
        <v>6</v>
      </c>
      <c r="B79" s="4" t="s">
        <v>6</v>
      </c>
      <c r="C79" s="4" t="s">
        <v>6</v>
      </c>
      <c r="D79" s="4" t="s">
        <v>6</v>
      </c>
      <c r="E79" s="4" t="s">
        <v>6</v>
      </c>
      <c r="F79" s="4" t="s">
        <v>6</v>
      </c>
      <c r="G79" s="4" t="s">
        <v>6</v>
      </c>
      <c r="H79" s="4" t="s">
        <v>6</v>
      </c>
      <c r="I79" s="4" t="s">
        <v>6</v>
      </c>
      <c r="J79" s="4" t="s">
        <v>6</v>
      </c>
    </row>
    <row r="80" spans="1:10" ht="15">
      <c r="A80" s="4" t="s">
        <v>6</v>
      </c>
      <c r="B80" s="4" t="s">
        <v>9</v>
      </c>
      <c r="C80" s="4" t="s">
        <v>6</v>
      </c>
      <c r="D80" s="4" t="s">
        <v>6</v>
      </c>
      <c r="E80" s="4" t="s">
        <v>6</v>
      </c>
      <c r="F80" s="4" t="s">
        <v>6</v>
      </c>
      <c r="G80" s="4" t="s">
        <v>6</v>
      </c>
      <c r="H80" s="4" t="s">
        <v>6</v>
      </c>
      <c r="I80" s="4" t="s">
        <v>6</v>
      </c>
      <c r="J80" s="4" t="s">
        <v>6</v>
      </c>
    </row>
    <row r="82" spans="1:14" ht="15">
      <c r="A82" s="195" t="s">
        <v>13</v>
      </c>
      <c r="B82" s="195"/>
      <c r="C82" s="195"/>
      <c r="D82" s="195"/>
      <c r="E82" s="195"/>
      <c r="F82" s="195"/>
      <c r="G82" s="195"/>
      <c r="H82" s="195"/>
      <c r="I82" s="195"/>
      <c r="J82" s="195"/>
      <c r="K82" s="195"/>
      <c r="L82" s="195"/>
      <c r="M82" s="195"/>
      <c r="N82" s="195"/>
    </row>
    <row r="83" spans="1:14" ht="15">
      <c r="A83" s="195" t="s">
        <v>352</v>
      </c>
      <c r="B83" s="195"/>
      <c r="C83" s="195"/>
      <c r="D83" s="195"/>
      <c r="E83" s="195"/>
      <c r="F83" s="195"/>
      <c r="G83" s="195"/>
      <c r="H83" s="195"/>
      <c r="I83" s="195"/>
      <c r="J83" s="195"/>
      <c r="K83" s="195"/>
      <c r="L83" s="195"/>
      <c r="M83" s="195"/>
      <c r="N83" s="195"/>
    </row>
    <row r="84" ht="15">
      <c r="N84" s="3" t="s">
        <v>0</v>
      </c>
    </row>
    <row r="85" spans="1:14" ht="30.75" customHeight="1">
      <c r="A85" s="191" t="s">
        <v>14</v>
      </c>
      <c r="B85" s="191" t="s">
        <v>15</v>
      </c>
      <c r="C85" s="191" t="s">
        <v>344</v>
      </c>
      <c r="D85" s="191"/>
      <c r="E85" s="191"/>
      <c r="F85" s="191"/>
      <c r="G85" s="191" t="s">
        <v>345</v>
      </c>
      <c r="H85" s="191"/>
      <c r="I85" s="191"/>
      <c r="J85" s="191"/>
      <c r="K85" s="191" t="s">
        <v>346</v>
      </c>
      <c r="L85" s="191"/>
      <c r="M85" s="191"/>
      <c r="N85" s="191"/>
    </row>
    <row r="86" spans="1:14" ht="66.75" customHeight="1">
      <c r="A86" s="191"/>
      <c r="B86" s="191"/>
      <c r="C86" s="4" t="s">
        <v>3</v>
      </c>
      <c r="D86" s="4" t="s">
        <v>4</v>
      </c>
      <c r="E86" s="4" t="s">
        <v>5</v>
      </c>
      <c r="F86" s="4" t="s">
        <v>51</v>
      </c>
      <c r="G86" s="4" t="s">
        <v>3</v>
      </c>
      <c r="H86" s="4" t="s">
        <v>4</v>
      </c>
      <c r="I86" s="4" t="s">
        <v>5</v>
      </c>
      <c r="J86" s="4" t="s">
        <v>49</v>
      </c>
      <c r="K86" s="4" t="s">
        <v>3</v>
      </c>
      <c r="L86" s="4" t="s">
        <v>4</v>
      </c>
      <c r="M86" s="4" t="s">
        <v>5</v>
      </c>
      <c r="N86" s="4" t="s">
        <v>50</v>
      </c>
    </row>
    <row r="87" spans="1:14" ht="15">
      <c r="A87" s="4">
        <v>1</v>
      </c>
      <c r="B87" s="4">
        <v>2</v>
      </c>
      <c r="C87" s="4">
        <v>3</v>
      </c>
      <c r="D87" s="4">
        <v>4</v>
      </c>
      <c r="E87" s="4">
        <v>5</v>
      </c>
      <c r="F87" s="4">
        <v>6</v>
      </c>
      <c r="G87" s="4">
        <v>7</v>
      </c>
      <c r="H87" s="4">
        <v>8</v>
      </c>
      <c r="I87" s="4">
        <v>9</v>
      </c>
      <c r="J87" s="4">
        <v>10</v>
      </c>
      <c r="K87" s="4">
        <v>11</v>
      </c>
      <c r="L87" s="4">
        <v>12</v>
      </c>
      <c r="M87" s="4">
        <v>13</v>
      </c>
      <c r="N87" s="4">
        <v>14</v>
      </c>
    </row>
    <row r="88" spans="1:14" ht="15">
      <c r="A88" s="4" t="s">
        <v>114</v>
      </c>
      <c r="B88" s="5" t="s">
        <v>319</v>
      </c>
      <c r="C88" s="39">
        <v>1646571.53</v>
      </c>
      <c r="D88" s="39">
        <v>0</v>
      </c>
      <c r="E88" s="39">
        <v>0</v>
      </c>
      <c r="F88" s="39">
        <v>1646571.53</v>
      </c>
      <c r="G88" s="39">
        <v>4894800</v>
      </c>
      <c r="H88" s="39">
        <v>0</v>
      </c>
      <c r="I88" s="39">
        <v>0</v>
      </c>
      <c r="J88" s="39">
        <v>4894800</v>
      </c>
      <c r="K88" s="39">
        <v>4904000</v>
      </c>
      <c r="L88" s="39">
        <v>0</v>
      </c>
      <c r="M88" s="39">
        <v>0</v>
      </c>
      <c r="N88" s="39">
        <v>4904000</v>
      </c>
    </row>
    <row r="89" spans="1:14" ht="15">
      <c r="A89" s="5" t="s">
        <v>6</v>
      </c>
      <c r="B89" s="4" t="s">
        <v>9</v>
      </c>
      <c r="C89" s="39">
        <f aca="true" t="shared" si="0" ref="C89:N89">SUM(C88:C88)</f>
        <v>1646571.53</v>
      </c>
      <c r="D89" s="39">
        <f t="shared" si="0"/>
        <v>0</v>
      </c>
      <c r="E89" s="39">
        <f t="shared" si="0"/>
        <v>0</v>
      </c>
      <c r="F89" s="39">
        <f t="shared" si="0"/>
        <v>1646571.53</v>
      </c>
      <c r="G89" s="39">
        <f t="shared" si="0"/>
        <v>4894800</v>
      </c>
      <c r="H89" s="39">
        <f t="shared" si="0"/>
        <v>0</v>
      </c>
      <c r="I89" s="39">
        <f t="shared" si="0"/>
        <v>0</v>
      </c>
      <c r="J89" s="39">
        <f t="shared" si="0"/>
        <v>4894800</v>
      </c>
      <c r="K89" s="39">
        <f t="shared" si="0"/>
        <v>4904000</v>
      </c>
      <c r="L89" s="39">
        <f t="shared" si="0"/>
        <v>0</v>
      </c>
      <c r="M89" s="39">
        <f t="shared" si="0"/>
        <v>0</v>
      </c>
      <c r="N89" s="39">
        <f t="shared" si="0"/>
        <v>4904000</v>
      </c>
    </row>
    <row r="90" ht="12" customHeight="1"/>
    <row r="91" spans="1:10" ht="15">
      <c r="A91" s="206" t="s">
        <v>353</v>
      </c>
      <c r="B91" s="206"/>
      <c r="C91" s="206"/>
      <c r="D91" s="206"/>
      <c r="E91" s="206"/>
      <c r="F91" s="206"/>
      <c r="G91" s="206"/>
      <c r="H91" s="206"/>
      <c r="I91" s="206"/>
      <c r="J91" s="206"/>
    </row>
    <row r="92" ht="15">
      <c r="J92" s="3" t="s">
        <v>0</v>
      </c>
    </row>
    <row r="93" spans="1:10" ht="15">
      <c r="A93" s="191" t="s">
        <v>52</v>
      </c>
      <c r="B93" s="191" t="s">
        <v>15</v>
      </c>
      <c r="C93" s="191" t="s">
        <v>89</v>
      </c>
      <c r="D93" s="191"/>
      <c r="E93" s="191"/>
      <c r="F93" s="191"/>
      <c r="G93" s="191" t="s">
        <v>348</v>
      </c>
      <c r="H93" s="191"/>
      <c r="I93" s="191"/>
      <c r="J93" s="191"/>
    </row>
    <row r="94" spans="1:10" ht="63" customHeight="1">
      <c r="A94" s="191"/>
      <c r="B94" s="191"/>
      <c r="C94" s="4" t="s">
        <v>3</v>
      </c>
      <c r="D94" s="4" t="s">
        <v>4</v>
      </c>
      <c r="E94" s="4" t="s">
        <v>5</v>
      </c>
      <c r="F94" s="4" t="s">
        <v>51</v>
      </c>
      <c r="G94" s="4" t="s">
        <v>3</v>
      </c>
      <c r="H94" s="4" t="s">
        <v>4</v>
      </c>
      <c r="I94" s="4" t="s">
        <v>5</v>
      </c>
      <c r="J94" s="4" t="s">
        <v>49</v>
      </c>
    </row>
    <row r="95" spans="1:10" ht="15">
      <c r="A95" s="4">
        <v>1</v>
      </c>
      <c r="B95" s="4">
        <v>2</v>
      </c>
      <c r="C95" s="4">
        <v>3</v>
      </c>
      <c r="D95" s="4">
        <v>4</v>
      </c>
      <c r="E95" s="4">
        <v>5</v>
      </c>
      <c r="F95" s="4">
        <v>6</v>
      </c>
      <c r="G95" s="4">
        <v>7</v>
      </c>
      <c r="H95" s="4">
        <v>8</v>
      </c>
      <c r="I95" s="4">
        <v>9</v>
      </c>
      <c r="J95" s="4">
        <v>10</v>
      </c>
    </row>
    <row r="96" spans="1:10" ht="15">
      <c r="A96" s="4" t="s">
        <v>114</v>
      </c>
      <c r="B96" s="5" t="s">
        <v>319</v>
      </c>
      <c r="C96" s="58">
        <f>C72</f>
        <v>5163900</v>
      </c>
      <c r="D96" s="58">
        <v>0</v>
      </c>
      <c r="E96" s="58" t="s">
        <v>6</v>
      </c>
      <c r="F96" s="58">
        <f>C96+D96</f>
        <v>5163900</v>
      </c>
      <c r="G96" s="58">
        <f>G72</f>
        <v>5427300</v>
      </c>
      <c r="H96" s="39">
        <v>0</v>
      </c>
      <c r="I96" s="39" t="s">
        <v>6</v>
      </c>
      <c r="J96" s="58">
        <f>G96+H96</f>
        <v>5427300</v>
      </c>
    </row>
    <row r="97" spans="1:10" ht="15">
      <c r="A97" s="5" t="s">
        <v>6</v>
      </c>
      <c r="B97" s="4" t="s">
        <v>9</v>
      </c>
      <c r="C97" s="39">
        <f>SUM(C96:C96)</f>
        <v>5163900</v>
      </c>
      <c r="D97" s="39">
        <f>SUM(D96:D96)</f>
        <v>0</v>
      </c>
      <c r="E97" s="39" t="s">
        <v>6</v>
      </c>
      <c r="F97" s="39">
        <f>SUM(F96:F96)</f>
        <v>5163900</v>
      </c>
      <c r="G97" s="39">
        <f>SUM(G96:G96)</f>
        <v>5427300</v>
      </c>
      <c r="H97" s="39">
        <f>SUM(H96:H96)</f>
        <v>0</v>
      </c>
      <c r="I97" s="39" t="s">
        <v>6</v>
      </c>
      <c r="J97" s="39">
        <f>SUM(J96:J96)</f>
        <v>5427300</v>
      </c>
    </row>
    <row r="99" spans="1:13" ht="15">
      <c r="A99" s="195" t="s">
        <v>69</v>
      </c>
      <c r="B99" s="195"/>
      <c r="C99" s="195"/>
      <c r="D99" s="195"/>
      <c r="E99" s="195"/>
      <c r="F99" s="195"/>
      <c r="G99" s="195"/>
      <c r="H99" s="195"/>
      <c r="I99" s="195"/>
      <c r="J99" s="195"/>
      <c r="K99" s="195"/>
      <c r="L99" s="195"/>
      <c r="M99" s="195"/>
    </row>
    <row r="100" spans="1:13" ht="15">
      <c r="A100" s="195" t="s">
        <v>354</v>
      </c>
      <c r="B100" s="195"/>
      <c r="C100" s="195"/>
      <c r="D100" s="195"/>
      <c r="E100" s="195"/>
      <c r="F100" s="195"/>
      <c r="G100" s="195"/>
      <c r="H100" s="195"/>
      <c r="I100" s="195"/>
      <c r="J100" s="195"/>
      <c r="K100" s="195"/>
      <c r="L100" s="195"/>
      <c r="M100" s="195"/>
    </row>
    <row r="101" ht="15">
      <c r="M101" s="3" t="s">
        <v>0</v>
      </c>
    </row>
    <row r="102" spans="1:13" ht="15" customHeight="1">
      <c r="A102" s="191" t="s">
        <v>14</v>
      </c>
      <c r="B102" s="191" t="s">
        <v>16</v>
      </c>
      <c r="C102" s="191" t="s">
        <v>17</v>
      </c>
      <c r="D102" s="191" t="s">
        <v>18</v>
      </c>
      <c r="E102" s="196" t="s">
        <v>344</v>
      </c>
      <c r="F102" s="197"/>
      <c r="G102" s="198"/>
      <c r="H102" s="196" t="s">
        <v>345</v>
      </c>
      <c r="I102" s="197"/>
      <c r="J102" s="198"/>
      <c r="K102" s="196" t="s">
        <v>346</v>
      </c>
      <c r="L102" s="197"/>
      <c r="M102" s="198"/>
    </row>
    <row r="103" spans="1:13" ht="30">
      <c r="A103" s="191"/>
      <c r="B103" s="191"/>
      <c r="C103" s="191"/>
      <c r="D103" s="191"/>
      <c r="E103" s="4" t="s">
        <v>3</v>
      </c>
      <c r="F103" s="4" t="s">
        <v>4</v>
      </c>
      <c r="G103" s="4" t="s">
        <v>53</v>
      </c>
      <c r="H103" s="4" t="s">
        <v>3</v>
      </c>
      <c r="I103" s="4" t="s">
        <v>4</v>
      </c>
      <c r="J103" s="4" t="s">
        <v>54</v>
      </c>
      <c r="K103" s="4" t="s">
        <v>3</v>
      </c>
      <c r="L103" s="4" t="s">
        <v>4</v>
      </c>
      <c r="M103" s="4" t="s">
        <v>50</v>
      </c>
    </row>
    <row r="104" spans="1:13" ht="15">
      <c r="A104" s="4">
        <v>1</v>
      </c>
      <c r="B104" s="4">
        <v>2</v>
      </c>
      <c r="C104" s="4">
        <v>3</v>
      </c>
      <c r="D104" s="4">
        <v>4</v>
      </c>
      <c r="E104" s="4">
        <v>5</v>
      </c>
      <c r="F104" s="4">
        <v>6</v>
      </c>
      <c r="G104" s="4">
        <v>7</v>
      </c>
      <c r="H104" s="4">
        <v>8</v>
      </c>
      <c r="I104" s="4">
        <v>9</v>
      </c>
      <c r="J104" s="4">
        <v>10</v>
      </c>
      <c r="K104" s="4">
        <v>11</v>
      </c>
      <c r="L104" s="4">
        <v>12</v>
      </c>
      <c r="M104" s="4">
        <v>13</v>
      </c>
    </row>
    <row r="105" spans="1:13" ht="15">
      <c r="A105" s="4" t="s">
        <v>114</v>
      </c>
      <c r="B105" s="24" t="s">
        <v>19</v>
      </c>
      <c r="C105" s="4" t="s">
        <v>6</v>
      </c>
      <c r="D105" s="4" t="s">
        <v>6</v>
      </c>
      <c r="E105" s="4" t="s">
        <v>6</v>
      </c>
      <c r="F105" s="4" t="s">
        <v>6</v>
      </c>
      <c r="G105" s="4" t="s">
        <v>6</v>
      </c>
      <c r="H105" s="4" t="s">
        <v>6</v>
      </c>
      <c r="I105" s="4" t="s">
        <v>6</v>
      </c>
      <c r="J105" s="4" t="s">
        <v>6</v>
      </c>
      <c r="K105" s="4" t="s">
        <v>6</v>
      </c>
      <c r="L105" s="4" t="s">
        <v>6</v>
      </c>
      <c r="M105" s="4" t="s">
        <v>6</v>
      </c>
    </row>
    <row r="106" spans="1:13" ht="27" customHeight="1">
      <c r="A106" s="4"/>
      <c r="B106" s="5" t="s">
        <v>292</v>
      </c>
      <c r="C106" s="4" t="s">
        <v>281</v>
      </c>
      <c r="D106" s="25" t="s">
        <v>291</v>
      </c>
      <c r="E106" s="4">
        <v>1646.6</v>
      </c>
      <c r="F106" s="4"/>
      <c r="G106" s="4">
        <v>1646.6</v>
      </c>
      <c r="H106" s="4">
        <v>4894.8</v>
      </c>
      <c r="I106" s="4"/>
      <c r="J106" s="4">
        <f>H106+I106</f>
        <v>4894.8</v>
      </c>
      <c r="K106" s="4">
        <v>4904</v>
      </c>
      <c r="L106" s="4"/>
      <c r="M106" s="4">
        <v>4904</v>
      </c>
    </row>
    <row r="107" spans="1:13" ht="15" customHeight="1">
      <c r="A107" s="4" t="s">
        <v>115</v>
      </c>
      <c r="B107" s="24" t="s">
        <v>20</v>
      </c>
      <c r="C107" s="4"/>
      <c r="D107" s="4" t="s">
        <v>6</v>
      </c>
      <c r="E107" s="4" t="s">
        <v>6</v>
      </c>
      <c r="F107" s="4" t="s">
        <v>6</v>
      </c>
      <c r="G107" s="4" t="s">
        <v>6</v>
      </c>
      <c r="H107" s="4"/>
      <c r="I107" s="4"/>
      <c r="J107" s="4" t="s">
        <v>6</v>
      </c>
      <c r="K107" s="4"/>
      <c r="L107" s="4" t="s">
        <v>6</v>
      </c>
      <c r="M107" s="4" t="s">
        <v>6</v>
      </c>
    </row>
    <row r="108" spans="1:13" ht="45" customHeight="1">
      <c r="A108" s="4"/>
      <c r="B108" s="5" t="s">
        <v>293</v>
      </c>
      <c r="C108" s="4" t="s">
        <v>133</v>
      </c>
      <c r="D108" s="25" t="s">
        <v>200</v>
      </c>
      <c r="E108" s="4">
        <v>1522</v>
      </c>
      <c r="F108" s="4"/>
      <c r="G108" s="4">
        <v>1522</v>
      </c>
      <c r="H108" s="4">
        <v>1875</v>
      </c>
      <c r="I108" s="4"/>
      <c r="J108" s="4">
        <v>1875</v>
      </c>
      <c r="K108" s="4">
        <v>1900</v>
      </c>
      <c r="L108" s="4"/>
      <c r="M108" s="4">
        <v>1900</v>
      </c>
    </row>
    <row r="109" spans="1:13" ht="17.25" customHeight="1">
      <c r="A109" s="4"/>
      <c r="B109" s="24" t="s">
        <v>264</v>
      </c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</row>
    <row r="110" spans="1:13" ht="31.5" customHeight="1">
      <c r="A110" s="4"/>
      <c r="B110" s="5" t="s">
        <v>294</v>
      </c>
      <c r="C110" s="4" t="s">
        <v>143</v>
      </c>
      <c r="D110" s="26" t="s">
        <v>138</v>
      </c>
      <c r="E110" s="27">
        <f>E106/E108*1000</f>
        <v>1081.8659658344284</v>
      </c>
      <c r="F110" s="27"/>
      <c r="G110" s="27">
        <f>G106/G108*1000</f>
        <v>1081.8659658344284</v>
      </c>
      <c r="H110" s="27">
        <f>H106/H108*1000</f>
        <v>2610.56</v>
      </c>
      <c r="I110" s="27"/>
      <c r="J110" s="27">
        <v>2611</v>
      </c>
      <c r="K110" s="27">
        <f>K106/K108*1000</f>
        <v>2581.0526315789475</v>
      </c>
      <c r="L110" s="4"/>
      <c r="M110" s="27">
        <v>2581</v>
      </c>
    </row>
    <row r="111" spans="1:13" ht="15" customHeight="1">
      <c r="A111" s="4" t="s">
        <v>116</v>
      </c>
      <c r="B111" s="24" t="s">
        <v>22</v>
      </c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</row>
    <row r="112" spans="1:13" ht="43.5" customHeight="1">
      <c r="A112" s="4"/>
      <c r="B112" s="5" t="s">
        <v>295</v>
      </c>
      <c r="C112" s="4" t="s">
        <v>147</v>
      </c>
      <c r="D112" s="4" t="s">
        <v>138</v>
      </c>
      <c r="E112" s="32">
        <v>100</v>
      </c>
      <c r="F112" s="4"/>
      <c r="G112" s="32">
        <v>100</v>
      </c>
      <c r="H112" s="32">
        <v>100</v>
      </c>
      <c r="I112" s="4"/>
      <c r="J112" s="32">
        <v>100</v>
      </c>
      <c r="K112" s="32">
        <v>100</v>
      </c>
      <c r="L112" s="4"/>
      <c r="M112" s="32">
        <v>100</v>
      </c>
    </row>
    <row r="114" spans="1:10" ht="15" customHeight="1">
      <c r="A114" s="206" t="s">
        <v>355</v>
      </c>
      <c r="B114" s="206"/>
      <c r="C114" s="206"/>
      <c r="D114" s="206"/>
      <c r="E114" s="206"/>
      <c r="F114" s="206"/>
      <c r="G114" s="206"/>
      <c r="H114" s="206"/>
      <c r="I114" s="206"/>
      <c r="J114" s="206"/>
    </row>
    <row r="115" ht="15">
      <c r="J115" s="3" t="s">
        <v>0</v>
      </c>
    </row>
    <row r="116" spans="1:10" ht="15">
      <c r="A116" s="191" t="s">
        <v>14</v>
      </c>
      <c r="B116" s="191" t="s">
        <v>16</v>
      </c>
      <c r="C116" s="191" t="s">
        <v>17</v>
      </c>
      <c r="D116" s="191" t="s">
        <v>18</v>
      </c>
      <c r="E116" s="191" t="s">
        <v>89</v>
      </c>
      <c r="F116" s="191"/>
      <c r="G116" s="191"/>
      <c r="H116" s="191" t="s">
        <v>348</v>
      </c>
      <c r="I116" s="191"/>
      <c r="J116" s="191"/>
    </row>
    <row r="117" spans="1:10" ht="41.25" customHeight="1">
      <c r="A117" s="191"/>
      <c r="B117" s="191"/>
      <c r="C117" s="191"/>
      <c r="D117" s="191"/>
      <c r="E117" s="4" t="s">
        <v>3</v>
      </c>
      <c r="F117" s="4" t="s">
        <v>4</v>
      </c>
      <c r="G117" s="4" t="s">
        <v>53</v>
      </c>
      <c r="H117" s="4" t="s">
        <v>3</v>
      </c>
      <c r="I117" s="4" t="s">
        <v>4</v>
      </c>
      <c r="J117" s="4" t="s">
        <v>54</v>
      </c>
    </row>
    <row r="118" spans="1:10" ht="15">
      <c r="A118" s="4">
        <v>1</v>
      </c>
      <c r="B118" s="4">
        <v>2</v>
      </c>
      <c r="C118" s="4">
        <v>3</v>
      </c>
      <c r="D118" s="4">
        <v>4</v>
      </c>
      <c r="E118" s="4">
        <v>5</v>
      </c>
      <c r="F118" s="4">
        <v>6</v>
      </c>
      <c r="G118" s="4">
        <v>7</v>
      </c>
      <c r="H118" s="4">
        <v>8</v>
      </c>
      <c r="I118" s="4">
        <v>9</v>
      </c>
      <c r="J118" s="4">
        <v>10</v>
      </c>
    </row>
    <row r="119" spans="1:10" ht="15">
      <c r="A119" s="4" t="s">
        <v>114</v>
      </c>
      <c r="B119" s="24" t="s">
        <v>19</v>
      </c>
      <c r="C119" s="4" t="s">
        <v>6</v>
      </c>
      <c r="D119" s="4" t="s">
        <v>6</v>
      </c>
      <c r="E119" s="5" t="s">
        <v>6</v>
      </c>
      <c r="F119" s="5" t="s">
        <v>6</v>
      </c>
      <c r="G119" s="5" t="s">
        <v>6</v>
      </c>
      <c r="H119" s="5" t="s">
        <v>6</v>
      </c>
      <c r="I119" s="5" t="s">
        <v>6</v>
      </c>
      <c r="J119" s="5" t="s">
        <v>6</v>
      </c>
    </row>
    <row r="120" spans="1:10" ht="18.75" customHeight="1">
      <c r="A120" s="4"/>
      <c r="B120" s="5" t="s">
        <v>292</v>
      </c>
      <c r="C120" s="4" t="s">
        <v>281</v>
      </c>
      <c r="D120" s="25" t="s">
        <v>291</v>
      </c>
      <c r="E120" s="39">
        <v>5163.9</v>
      </c>
      <c r="F120" s="4"/>
      <c r="G120" s="39">
        <f>E120+F120</f>
        <v>5163.9</v>
      </c>
      <c r="H120" s="4">
        <v>5427.3</v>
      </c>
      <c r="I120" s="4"/>
      <c r="J120" s="4">
        <f>H120+I120</f>
        <v>5427.3</v>
      </c>
    </row>
    <row r="121" spans="1:10" ht="21" customHeight="1">
      <c r="A121" s="4" t="s">
        <v>115</v>
      </c>
      <c r="B121" s="24" t="s">
        <v>20</v>
      </c>
      <c r="C121" s="4"/>
      <c r="D121" s="4" t="s">
        <v>6</v>
      </c>
      <c r="E121" s="4"/>
      <c r="F121" s="4"/>
      <c r="G121" s="4"/>
      <c r="H121" s="4"/>
      <c r="I121" s="4"/>
      <c r="J121" s="4"/>
    </row>
    <row r="122" spans="1:10" ht="45">
      <c r="A122" s="4"/>
      <c r="B122" s="5" t="s">
        <v>293</v>
      </c>
      <c r="C122" s="4" t="s">
        <v>133</v>
      </c>
      <c r="D122" s="25" t="s">
        <v>200</v>
      </c>
      <c r="E122" s="4">
        <v>1950</v>
      </c>
      <c r="F122" s="4" t="s">
        <v>6</v>
      </c>
      <c r="G122" s="4">
        <v>1950</v>
      </c>
      <c r="H122" s="4">
        <v>2000</v>
      </c>
      <c r="I122" s="4"/>
      <c r="J122" s="4">
        <v>2000</v>
      </c>
    </row>
    <row r="123" spans="1:10" ht="21.75" customHeight="1">
      <c r="A123" s="4">
        <v>3</v>
      </c>
      <c r="B123" s="24" t="s">
        <v>264</v>
      </c>
      <c r="C123" s="4"/>
      <c r="D123" s="4"/>
      <c r="E123" s="4"/>
      <c r="F123" s="4"/>
      <c r="G123" s="4"/>
      <c r="H123" s="4"/>
      <c r="I123" s="4"/>
      <c r="J123" s="4"/>
    </row>
    <row r="124" spans="1:10" ht="30">
      <c r="A124" s="4"/>
      <c r="B124" s="5" t="s">
        <v>294</v>
      </c>
      <c r="C124" s="4" t="s">
        <v>143</v>
      </c>
      <c r="D124" s="26" t="s">
        <v>138</v>
      </c>
      <c r="E124" s="27">
        <f>E120/E122*1000</f>
        <v>2648.1538461538457</v>
      </c>
      <c r="F124" s="4"/>
      <c r="G124" s="27">
        <f>G120/G122*1000</f>
        <v>2648.1538461538457</v>
      </c>
      <c r="H124" s="27">
        <f>H120/H122*1000</f>
        <v>2713.65</v>
      </c>
      <c r="I124" s="4"/>
      <c r="J124" s="27">
        <f>J120/J122*1000</f>
        <v>2713.65</v>
      </c>
    </row>
    <row r="125" spans="1:10" ht="15">
      <c r="A125" s="4"/>
      <c r="B125" s="24" t="s">
        <v>22</v>
      </c>
      <c r="C125" s="4"/>
      <c r="D125" s="4"/>
      <c r="E125" s="4"/>
      <c r="F125" s="4"/>
      <c r="G125" s="4"/>
      <c r="H125" s="4"/>
      <c r="I125" s="4"/>
      <c r="J125" s="4"/>
    </row>
    <row r="126" spans="1:10" ht="45">
      <c r="A126" s="4"/>
      <c r="B126" s="5" t="s">
        <v>295</v>
      </c>
      <c r="C126" s="4" t="s">
        <v>147</v>
      </c>
      <c r="D126" s="4" t="s">
        <v>138</v>
      </c>
      <c r="E126" s="4">
        <v>100</v>
      </c>
      <c r="F126" s="4"/>
      <c r="G126" s="4">
        <v>100</v>
      </c>
      <c r="H126" s="4">
        <v>100</v>
      </c>
      <c r="I126" s="4"/>
      <c r="J126" s="4">
        <v>100</v>
      </c>
    </row>
    <row r="128" spans="1:11" ht="15" customHeight="1">
      <c r="A128" s="200" t="s">
        <v>23</v>
      </c>
      <c r="B128" s="200"/>
      <c r="C128" s="200"/>
      <c r="D128" s="200"/>
      <c r="E128" s="200"/>
      <c r="F128" s="200"/>
      <c r="G128" s="200"/>
      <c r="H128" s="200"/>
      <c r="I128" s="200"/>
      <c r="J128" s="200"/>
      <c r="K128" s="200"/>
    </row>
    <row r="129" ht="15">
      <c r="K129" s="3" t="s">
        <v>0</v>
      </c>
    </row>
    <row r="130" spans="1:11" ht="15" customHeight="1">
      <c r="A130" s="191" t="s">
        <v>2</v>
      </c>
      <c r="B130" s="191" t="s">
        <v>344</v>
      </c>
      <c r="C130" s="191"/>
      <c r="D130" s="196" t="s">
        <v>345</v>
      </c>
      <c r="E130" s="198"/>
      <c r="F130" s="191" t="s">
        <v>346</v>
      </c>
      <c r="G130" s="191"/>
      <c r="H130" s="191" t="s">
        <v>89</v>
      </c>
      <c r="I130" s="191"/>
      <c r="J130" s="191" t="s">
        <v>348</v>
      </c>
      <c r="K130" s="191"/>
    </row>
    <row r="131" spans="1:11" ht="30">
      <c r="A131" s="191"/>
      <c r="B131" s="4" t="s">
        <v>3</v>
      </c>
      <c r="C131" s="4" t="s">
        <v>4</v>
      </c>
      <c r="D131" s="4" t="s">
        <v>3</v>
      </c>
      <c r="E131" s="4" t="s">
        <v>4</v>
      </c>
      <c r="F131" s="4" t="s">
        <v>3</v>
      </c>
      <c r="G131" s="4" t="s">
        <v>4</v>
      </c>
      <c r="H131" s="4" t="s">
        <v>3</v>
      </c>
      <c r="I131" s="4" t="s">
        <v>4</v>
      </c>
      <c r="J131" s="4" t="s">
        <v>3</v>
      </c>
      <c r="K131" s="4" t="s">
        <v>4</v>
      </c>
    </row>
    <row r="132" spans="1:11" ht="15">
      <c r="A132" s="4">
        <v>1</v>
      </c>
      <c r="B132" s="4">
        <v>2</v>
      </c>
      <c r="C132" s="4">
        <v>3</v>
      </c>
      <c r="D132" s="4">
        <v>4</v>
      </c>
      <c r="E132" s="4">
        <v>5</v>
      </c>
      <c r="F132" s="4">
        <v>6</v>
      </c>
      <c r="G132" s="4">
        <v>7</v>
      </c>
      <c r="H132" s="4">
        <v>8</v>
      </c>
      <c r="I132" s="4">
        <v>9</v>
      </c>
      <c r="J132" s="4">
        <v>10</v>
      </c>
      <c r="K132" s="4">
        <v>11</v>
      </c>
    </row>
    <row r="133" spans="1:11" ht="15">
      <c r="A133" s="23"/>
      <c r="C133" s="4" t="s">
        <v>6</v>
      </c>
      <c r="D133" s="4" t="s">
        <v>6</v>
      </c>
      <c r="E133" s="4" t="s">
        <v>6</v>
      </c>
      <c r="F133" s="4" t="s">
        <v>6</v>
      </c>
      <c r="G133" s="4" t="s">
        <v>6</v>
      </c>
      <c r="H133" s="4" t="s">
        <v>6</v>
      </c>
      <c r="I133" s="4" t="s">
        <v>6</v>
      </c>
      <c r="J133" s="4" t="s">
        <v>6</v>
      </c>
      <c r="K133" s="4" t="s">
        <v>6</v>
      </c>
    </row>
    <row r="134" spans="1:11" ht="15">
      <c r="A134" s="4" t="s">
        <v>9</v>
      </c>
      <c r="B134" s="4" t="s">
        <v>6</v>
      </c>
      <c r="C134" s="4" t="s">
        <v>6</v>
      </c>
      <c r="D134" s="4" t="s">
        <v>6</v>
      </c>
      <c r="E134" s="4" t="s">
        <v>6</v>
      </c>
      <c r="F134" s="4" t="s">
        <v>6</v>
      </c>
      <c r="G134" s="4" t="s">
        <v>6</v>
      </c>
      <c r="H134" s="4" t="s">
        <v>6</v>
      </c>
      <c r="I134" s="4" t="s">
        <v>6</v>
      </c>
      <c r="J134" s="4" t="s">
        <v>6</v>
      </c>
      <c r="K134" s="4" t="s">
        <v>6</v>
      </c>
    </row>
    <row r="135" spans="1:11" ht="120">
      <c r="A135" s="6" t="s">
        <v>24</v>
      </c>
      <c r="B135" s="4" t="s">
        <v>8</v>
      </c>
      <c r="C135" s="4" t="s">
        <v>6</v>
      </c>
      <c r="D135" s="4" t="s">
        <v>8</v>
      </c>
      <c r="E135" s="4" t="s">
        <v>6</v>
      </c>
      <c r="F135" s="4" t="s">
        <v>6</v>
      </c>
      <c r="G135" s="4" t="s">
        <v>6</v>
      </c>
      <c r="H135" s="4" t="s">
        <v>6</v>
      </c>
      <c r="I135" s="4" t="s">
        <v>6</v>
      </c>
      <c r="J135" s="4" t="s">
        <v>8</v>
      </c>
      <c r="K135" s="4" t="s">
        <v>6</v>
      </c>
    </row>
    <row r="137" spans="1:14" ht="15" customHeight="1">
      <c r="A137" s="200" t="s">
        <v>25</v>
      </c>
      <c r="B137" s="200"/>
      <c r="C137" s="200"/>
      <c r="D137" s="200"/>
      <c r="E137" s="200"/>
      <c r="F137" s="200"/>
      <c r="G137" s="200"/>
      <c r="H137" s="200"/>
      <c r="I137" s="200"/>
      <c r="J137" s="200"/>
      <c r="K137" s="200"/>
      <c r="L137" s="200"/>
      <c r="M137" s="200"/>
      <c r="N137" s="200"/>
    </row>
    <row r="139" spans="1:14" ht="15" customHeight="1">
      <c r="A139" s="191" t="s">
        <v>52</v>
      </c>
      <c r="B139" s="191" t="s">
        <v>26</v>
      </c>
      <c r="C139" s="196" t="s">
        <v>344</v>
      </c>
      <c r="D139" s="197"/>
      <c r="E139" s="197"/>
      <c r="F139" s="198"/>
      <c r="G139" s="191" t="s">
        <v>366</v>
      </c>
      <c r="H139" s="191"/>
      <c r="I139" s="191"/>
      <c r="J139" s="191"/>
      <c r="K139" s="191" t="s">
        <v>94</v>
      </c>
      <c r="L139" s="191"/>
      <c r="M139" s="196" t="s">
        <v>367</v>
      </c>
      <c r="N139" s="198"/>
    </row>
    <row r="140" spans="1:14" ht="30.75" customHeight="1">
      <c r="A140" s="191"/>
      <c r="B140" s="191"/>
      <c r="C140" s="191" t="s">
        <v>3</v>
      </c>
      <c r="D140" s="191"/>
      <c r="E140" s="191" t="s">
        <v>4</v>
      </c>
      <c r="F140" s="191"/>
      <c r="G140" s="191" t="s">
        <v>3</v>
      </c>
      <c r="H140" s="191"/>
      <c r="I140" s="191" t="s">
        <v>4</v>
      </c>
      <c r="J140" s="191"/>
      <c r="K140" s="191" t="s">
        <v>3</v>
      </c>
      <c r="L140" s="191" t="s">
        <v>4</v>
      </c>
      <c r="M140" s="191" t="s">
        <v>3</v>
      </c>
      <c r="N140" s="191" t="s">
        <v>4</v>
      </c>
    </row>
    <row r="141" spans="1:14" ht="30">
      <c r="A141" s="191"/>
      <c r="B141" s="191"/>
      <c r="C141" s="4" t="s">
        <v>55</v>
      </c>
      <c r="D141" s="4" t="s">
        <v>56</v>
      </c>
      <c r="E141" s="4" t="s">
        <v>55</v>
      </c>
      <c r="F141" s="4" t="s">
        <v>56</v>
      </c>
      <c r="G141" s="4" t="s">
        <v>55</v>
      </c>
      <c r="H141" s="4" t="s">
        <v>56</v>
      </c>
      <c r="I141" s="4" t="s">
        <v>55</v>
      </c>
      <c r="J141" s="4" t="s">
        <v>56</v>
      </c>
      <c r="K141" s="191"/>
      <c r="L141" s="191"/>
      <c r="M141" s="191"/>
      <c r="N141" s="191"/>
    </row>
    <row r="142" spans="1:14" ht="15">
      <c r="A142" s="4">
        <v>1</v>
      </c>
      <c r="B142" s="4">
        <v>2</v>
      </c>
      <c r="C142" s="4">
        <v>3</v>
      </c>
      <c r="D142" s="4">
        <v>4</v>
      </c>
      <c r="E142" s="4">
        <v>5</v>
      </c>
      <c r="F142" s="4">
        <v>6</v>
      </c>
      <c r="G142" s="4">
        <v>7</v>
      </c>
      <c r="H142" s="4">
        <v>8</v>
      </c>
      <c r="I142" s="4">
        <v>9</v>
      </c>
      <c r="J142" s="4">
        <v>10</v>
      </c>
      <c r="K142" s="4">
        <v>11</v>
      </c>
      <c r="L142" s="4">
        <v>12</v>
      </c>
      <c r="M142" s="4">
        <v>13</v>
      </c>
      <c r="N142" s="4">
        <v>14</v>
      </c>
    </row>
    <row r="143" spans="1:14" ht="15">
      <c r="A143" s="4" t="s">
        <v>6</v>
      </c>
      <c r="B143" s="5"/>
      <c r="C143" s="4"/>
      <c r="D143" s="5"/>
      <c r="E143" s="5"/>
      <c r="F143" s="5"/>
      <c r="G143" s="4"/>
      <c r="H143" s="5"/>
      <c r="I143" s="5"/>
      <c r="J143" s="5"/>
      <c r="K143" s="4"/>
      <c r="L143" s="5"/>
      <c r="M143" s="4"/>
      <c r="N143" s="5"/>
    </row>
    <row r="144" spans="1:14" ht="15">
      <c r="A144" s="4" t="s">
        <v>6</v>
      </c>
      <c r="B144" s="4" t="s">
        <v>9</v>
      </c>
      <c r="C144" s="4">
        <f>SUM(C143:C143)</f>
        <v>0</v>
      </c>
      <c r="D144" s="4" t="s">
        <v>6</v>
      </c>
      <c r="E144" s="4" t="s">
        <v>6</v>
      </c>
      <c r="F144" s="4" t="s">
        <v>6</v>
      </c>
      <c r="G144" s="4">
        <f>SUM(G143:G143)</f>
        <v>0</v>
      </c>
      <c r="H144" s="4" t="s">
        <v>6</v>
      </c>
      <c r="I144" s="4" t="s">
        <v>6</v>
      </c>
      <c r="J144" s="4" t="s">
        <v>6</v>
      </c>
      <c r="K144" s="4">
        <f>SUM(K143:K143)</f>
        <v>0</v>
      </c>
      <c r="L144" s="4" t="s">
        <v>6</v>
      </c>
      <c r="M144" s="4">
        <f>SUM(M143:M143)</f>
        <v>0</v>
      </c>
      <c r="N144" s="4" t="s">
        <v>6</v>
      </c>
    </row>
    <row r="145" spans="1:14" ht="45">
      <c r="A145" s="4" t="s">
        <v>6</v>
      </c>
      <c r="B145" s="4" t="s">
        <v>27</v>
      </c>
      <c r="C145" s="4" t="s">
        <v>8</v>
      </c>
      <c r="D145" s="4" t="s">
        <v>8</v>
      </c>
      <c r="E145" s="4" t="s">
        <v>6</v>
      </c>
      <c r="F145" s="4" t="s">
        <v>6</v>
      </c>
      <c r="G145" s="4" t="s">
        <v>8</v>
      </c>
      <c r="H145" s="4" t="s">
        <v>8</v>
      </c>
      <c r="I145" s="4" t="s">
        <v>6</v>
      </c>
      <c r="J145" s="4" t="s">
        <v>6</v>
      </c>
      <c r="K145" s="4" t="s">
        <v>8</v>
      </c>
      <c r="L145" s="4" t="s">
        <v>6</v>
      </c>
      <c r="M145" s="4" t="s">
        <v>8</v>
      </c>
      <c r="N145" s="4" t="s">
        <v>6</v>
      </c>
    </row>
    <row r="147" spans="1:12" ht="15" customHeight="1">
      <c r="A147" s="195" t="s">
        <v>70</v>
      </c>
      <c r="B147" s="195"/>
      <c r="C147" s="195"/>
      <c r="D147" s="195"/>
      <c r="E147" s="195"/>
      <c r="F147" s="195"/>
      <c r="G147" s="195"/>
      <c r="H147" s="195"/>
      <c r="I147" s="195"/>
      <c r="J147" s="195"/>
      <c r="K147" s="195"/>
      <c r="L147" s="195"/>
    </row>
    <row r="148" spans="1:12" ht="15" customHeight="1">
      <c r="A148" s="195" t="s">
        <v>356</v>
      </c>
      <c r="B148" s="195"/>
      <c r="C148" s="195"/>
      <c r="D148" s="195"/>
      <c r="E148" s="195"/>
      <c r="F148" s="195"/>
      <c r="G148" s="195"/>
      <c r="H148" s="195"/>
      <c r="I148" s="195"/>
      <c r="J148" s="195"/>
      <c r="K148" s="195"/>
      <c r="L148" s="195"/>
    </row>
    <row r="149" ht="15">
      <c r="L149" s="1" t="s">
        <v>0</v>
      </c>
    </row>
    <row r="150" spans="1:12" ht="21.75" customHeight="1">
      <c r="A150" s="191" t="s">
        <v>14</v>
      </c>
      <c r="B150" s="191" t="s">
        <v>28</v>
      </c>
      <c r="C150" s="191" t="s">
        <v>29</v>
      </c>
      <c r="D150" s="196" t="s">
        <v>344</v>
      </c>
      <c r="E150" s="197"/>
      <c r="F150" s="198"/>
      <c r="G150" s="191" t="s">
        <v>345</v>
      </c>
      <c r="H150" s="191"/>
      <c r="I150" s="191"/>
      <c r="J150" s="191" t="s">
        <v>346</v>
      </c>
      <c r="K150" s="191"/>
      <c r="L150" s="191"/>
    </row>
    <row r="151" spans="1:12" ht="30">
      <c r="A151" s="191"/>
      <c r="B151" s="191"/>
      <c r="C151" s="191"/>
      <c r="D151" s="4" t="s">
        <v>3</v>
      </c>
      <c r="E151" s="4" t="s">
        <v>4</v>
      </c>
      <c r="F151" s="4" t="s">
        <v>57</v>
      </c>
      <c r="G151" s="4" t="s">
        <v>3</v>
      </c>
      <c r="H151" s="4" t="s">
        <v>4</v>
      </c>
      <c r="I151" s="4" t="s">
        <v>49</v>
      </c>
      <c r="J151" s="4" t="s">
        <v>3</v>
      </c>
      <c r="K151" s="4" t="s">
        <v>4</v>
      </c>
      <c r="L151" s="4" t="s">
        <v>58</v>
      </c>
    </row>
    <row r="152" spans="1:12" ht="15">
      <c r="A152" s="4">
        <v>1</v>
      </c>
      <c r="B152" s="4">
        <v>2</v>
      </c>
      <c r="C152" s="4">
        <v>3</v>
      </c>
      <c r="D152" s="4">
        <v>4</v>
      </c>
      <c r="E152" s="4">
        <v>5</v>
      </c>
      <c r="F152" s="4">
        <v>6</v>
      </c>
      <c r="G152" s="4">
        <v>7</v>
      </c>
      <c r="H152" s="4">
        <v>8</v>
      </c>
      <c r="I152" s="4">
        <v>9</v>
      </c>
      <c r="J152" s="4">
        <v>10</v>
      </c>
      <c r="K152" s="4">
        <v>11</v>
      </c>
      <c r="L152" s="4">
        <v>12</v>
      </c>
    </row>
    <row r="153" spans="1:12" ht="89.25">
      <c r="A153" s="4">
        <v>1</v>
      </c>
      <c r="B153" s="4" t="s">
        <v>435</v>
      </c>
      <c r="C153" s="60" t="s">
        <v>437</v>
      </c>
      <c r="D153" s="5">
        <v>592774.13</v>
      </c>
      <c r="E153" s="5">
        <v>0</v>
      </c>
      <c r="F153" s="5">
        <f>D153+E153</f>
        <v>592774.13</v>
      </c>
      <c r="G153" s="136">
        <v>637250</v>
      </c>
      <c r="H153" s="136">
        <v>0</v>
      </c>
      <c r="I153" s="136">
        <f>G153+H153</f>
        <v>637250</v>
      </c>
      <c r="J153" s="136">
        <v>614000</v>
      </c>
      <c r="K153" s="136">
        <v>0</v>
      </c>
      <c r="L153" s="136">
        <f>J153+K153</f>
        <v>614000</v>
      </c>
    </row>
    <row r="154" spans="1:12" ht="102">
      <c r="A154" s="4">
        <v>2</v>
      </c>
      <c r="B154" s="4" t="s">
        <v>443</v>
      </c>
      <c r="C154" s="60" t="s">
        <v>444</v>
      </c>
      <c r="D154" s="5">
        <v>1053797.4</v>
      </c>
      <c r="E154" s="5">
        <v>0</v>
      </c>
      <c r="F154" s="5">
        <f>D154+E154</f>
        <v>1053797.4</v>
      </c>
      <c r="G154" s="136"/>
      <c r="H154" s="136"/>
      <c r="I154" s="136"/>
      <c r="J154" s="136"/>
      <c r="K154" s="136"/>
      <c r="L154" s="136"/>
    </row>
    <row r="155" spans="1:12" ht="102">
      <c r="A155" s="4">
        <v>3</v>
      </c>
      <c r="B155" s="4" t="s">
        <v>445</v>
      </c>
      <c r="C155" s="60" t="s">
        <v>446</v>
      </c>
      <c r="D155" s="5"/>
      <c r="E155" s="5"/>
      <c r="F155" s="5"/>
      <c r="G155" s="136">
        <v>4057550</v>
      </c>
      <c r="H155" s="136">
        <v>0</v>
      </c>
      <c r="I155" s="136">
        <f>G155+H155</f>
        <v>4057550</v>
      </c>
      <c r="J155" s="136">
        <v>4090000</v>
      </c>
      <c r="K155" s="136">
        <v>0</v>
      </c>
      <c r="L155" s="136">
        <f>J155+K155</f>
        <v>4090000</v>
      </c>
    </row>
    <row r="156" spans="1:12" ht="89.25">
      <c r="A156" s="4">
        <v>4</v>
      </c>
      <c r="B156" s="4" t="s">
        <v>449</v>
      </c>
      <c r="C156" s="60" t="s">
        <v>456</v>
      </c>
      <c r="D156" s="5"/>
      <c r="E156" s="5"/>
      <c r="F156" s="5"/>
      <c r="G156" s="136">
        <v>200000</v>
      </c>
      <c r="H156" s="136">
        <v>0</v>
      </c>
      <c r="I156" s="136">
        <f>G156+H156</f>
        <v>200000</v>
      </c>
      <c r="J156" s="136">
        <v>200000</v>
      </c>
      <c r="K156" s="136">
        <v>0</v>
      </c>
      <c r="L156" s="136">
        <f>J156+K156</f>
        <v>200000</v>
      </c>
    </row>
    <row r="157" spans="1:12" ht="15">
      <c r="A157" s="4" t="s">
        <v>6</v>
      </c>
      <c r="B157" s="4" t="s">
        <v>9</v>
      </c>
      <c r="C157" s="5" t="s">
        <v>6</v>
      </c>
      <c r="D157" s="5">
        <f>D153+D154+D155+D156</f>
        <v>1646571.5299999998</v>
      </c>
      <c r="E157" s="5">
        <f aca="true" t="shared" si="1" ref="E157:L157">E153+E154+E155+E156</f>
        <v>0</v>
      </c>
      <c r="F157" s="5">
        <f t="shared" si="1"/>
        <v>1646571.5299999998</v>
      </c>
      <c r="G157" s="136">
        <f t="shared" si="1"/>
        <v>4894800</v>
      </c>
      <c r="H157" s="136">
        <f t="shared" si="1"/>
        <v>0</v>
      </c>
      <c r="I157" s="136">
        <f t="shared" si="1"/>
        <v>4894800</v>
      </c>
      <c r="J157" s="136">
        <f t="shared" si="1"/>
        <v>4904000</v>
      </c>
      <c r="K157" s="136">
        <f t="shared" si="1"/>
        <v>0</v>
      </c>
      <c r="L157" s="136">
        <f t="shared" si="1"/>
        <v>4904000</v>
      </c>
    </row>
    <row r="158" spans="6:12" ht="15">
      <c r="F158" s="70"/>
      <c r="G158" s="70"/>
      <c r="H158" s="153"/>
      <c r="I158" s="153"/>
      <c r="J158" s="153"/>
      <c r="K158" s="153"/>
      <c r="L158" s="153"/>
    </row>
    <row r="159" spans="1:9" ht="15" customHeight="1">
      <c r="A159" s="200" t="s">
        <v>357</v>
      </c>
      <c r="B159" s="200"/>
      <c r="C159" s="200"/>
      <c r="D159" s="200"/>
      <c r="E159" s="200"/>
      <c r="F159" s="200"/>
      <c r="G159" s="200"/>
      <c r="H159" s="200"/>
      <c r="I159" s="200"/>
    </row>
    <row r="160" ht="15">
      <c r="I160" s="3" t="s">
        <v>0</v>
      </c>
    </row>
    <row r="161" spans="1:9" ht="21.75" customHeight="1">
      <c r="A161" s="191" t="s">
        <v>52</v>
      </c>
      <c r="B161" s="191" t="s">
        <v>28</v>
      </c>
      <c r="C161" s="191" t="s">
        <v>29</v>
      </c>
      <c r="D161" s="196" t="s">
        <v>89</v>
      </c>
      <c r="E161" s="197"/>
      <c r="F161" s="198"/>
      <c r="G161" s="191" t="s">
        <v>348</v>
      </c>
      <c r="H161" s="191"/>
      <c r="I161" s="191"/>
    </row>
    <row r="162" spans="1:9" ht="42" customHeight="1">
      <c r="A162" s="191"/>
      <c r="B162" s="191"/>
      <c r="C162" s="191"/>
      <c r="D162" s="4" t="s">
        <v>3</v>
      </c>
      <c r="E162" s="4" t="s">
        <v>4</v>
      </c>
      <c r="F162" s="4" t="s">
        <v>57</v>
      </c>
      <c r="G162" s="4" t="s">
        <v>3</v>
      </c>
      <c r="H162" s="4" t="s">
        <v>4</v>
      </c>
      <c r="I162" s="4" t="s">
        <v>49</v>
      </c>
    </row>
    <row r="163" spans="1:9" ht="15">
      <c r="A163" s="4">
        <v>1</v>
      </c>
      <c r="B163" s="4">
        <v>2</v>
      </c>
      <c r="C163" s="4">
        <v>3</v>
      </c>
      <c r="D163" s="4">
        <v>4</v>
      </c>
      <c r="E163" s="4">
        <v>5</v>
      </c>
      <c r="F163" s="4">
        <v>6</v>
      </c>
      <c r="G163" s="4">
        <v>7</v>
      </c>
      <c r="H163" s="4">
        <v>8</v>
      </c>
      <c r="I163" s="4">
        <v>9</v>
      </c>
    </row>
    <row r="164" spans="1:9" ht="45">
      <c r="A164" s="4">
        <v>1</v>
      </c>
      <c r="B164" s="4" t="s">
        <v>447</v>
      </c>
      <c r="C164" s="60"/>
      <c r="D164" s="31">
        <v>600000</v>
      </c>
      <c r="E164" s="31"/>
      <c r="F164" s="31">
        <f>D164+E164</f>
        <v>600000</v>
      </c>
      <c r="G164" s="31">
        <v>555000</v>
      </c>
      <c r="H164" s="31"/>
      <c r="I164" s="31">
        <f>G164+H164</f>
        <v>555000</v>
      </c>
    </row>
    <row r="165" spans="1:9" ht="102">
      <c r="A165" s="4">
        <v>2</v>
      </c>
      <c r="B165" s="4" t="s">
        <v>445</v>
      </c>
      <c r="C165" s="60" t="s">
        <v>446</v>
      </c>
      <c r="D165" s="31">
        <v>4363900</v>
      </c>
      <c r="E165" s="31"/>
      <c r="F165" s="31">
        <f>D165+E165</f>
        <v>4363900</v>
      </c>
      <c r="G165" s="31">
        <v>4672300</v>
      </c>
      <c r="H165" s="31"/>
      <c r="I165" s="31">
        <f>G165+H165</f>
        <v>4672300</v>
      </c>
    </row>
    <row r="166" spans="1:9" ht="60">
      <c r="A166" s="4">
        <v>3</v>
      </c>
      <c r="B166" s="4" t="s">
        <v>448</v>
      </c>
      <c r="C166" s="60"/>
      <c r="D166" s="136">
        <v>200000</v>
      </c>
      <c r="E166" s="136"/>
      <c r="F166" s="31">
        <f>D166+E166</f>
        <v>200000</v>
      </c>
      <c r="G166" s="136">
        <v>200000</v>
      </c>
      <c r="H166" s="136"/>
      <c r="I166" s="31">
        <f>G166+H166</f>
        <v>200000</v>
      </c>
    </row>
    <row r="167" spans="1:9" ht="15">
      <c r="A167" s="4" t="s">
        <v>6</v>
      </c>
      <c r="B167" s="4" t="s">
        <v>9</v>
      </c>
      <c r="C167" s="5" t="s">
        <v>6</v>
      </c>
      <c r="D167" s="136">
        <f>D164+D165+D166</f>
        <v>5163900</v>
      </c>
      <c r="E167" s="136" t="s">
        <v>6</v>
      </c>
      <c r="F167" s="136">
        <f>F164+F165+F166</f>
        <v>5163900</v>
      </c>
      <c r="G167" s="136">
        <f>G164+G165+G166</f>
        <v>5427300</v>
      </c>
      <c r="H167" s="136" t="s">
        <v>6</v>
      </c>
      <c r="I167" s="136">
        <f>I164+I165+I166</f>
        <v>5427300</v>
      </c>
    </row>
    <row r="169" spans="1:13" ht="15" customHeight="1">
      <c r="A169" s="200" t="s">
        <v>359</v>
      </c>
      <c r="B169" s="200"/>
      <c r="C169" s="200"/>
      <c r="D169" s="200"/>
      <c r="E169" s="200"/>
      <c r="F169" s="200"/>
      <c r="G169" s="200"/>
      <c r="H169" s="200"/>
      <c r="I169" s="200"/>
      <c r="J169" s="200"/>
      <c r="K169" s="200"/>
      <c r="L169" s="200"/>
      <c r="M169" s="200"/>
    </row>
    <row r="170" ht="15">
      <c r="M170" s="3" t="s">
        <v>0</v>
      </c>
    </row>
    <row r="171" spans="1:13" ht="30.75" customHeight="1">
      <c r="A171" s="201" t="s">
        <v>60</v>
      </c>
      <c r="B171" s="201" t="s">
        <v>59</v>
      </c>
      <c r="C171" s="191" t="s">
        <v>30</v>
      </c>
      <c r="D171" s="196" t="s">
        <v>344</v>
      </c>
      <c r="E171" s="198"/>
      <c r="F171" s="191" t="s">
        <v>345</v>
      </c>
      <c r="G171" s="191"/>
      <c r="H171" s="191" t="s">
        <v>346</v>
      </c>
      <c r="I171" s="191"/>
      <c r="J171" s="191" t="s">
        <v>89</v>
      </c>
      <c r="K171" s="191"/>
      <c r="L171" s="191" t="s">
        <v>348</v>
      </c>
      <c r="M171" s="191"/>
    </row>
    <row r="172" spans="1:13" ht="124.5" customHeight="1">
      <c r="A172" s="208"/>
      <c r="B172" s="208"/>
      <c r="C172" s="191"/>
      <c r="D172" s="4" t="s">
        <v>32</v>
      </c>
      <c r="E172" s="4" t="s">
        <v>31</v>
      </c>
      <c r="F172" s="4" t="s">
        <v>32</v>
      </c>
      <c r="G172" s="4" t="s">
        <v>31</v>
      </c>
      <c r="H172" s="4" t="s">
        <v>32</v>
      </c>
      <c r="I172" s="4" t="s">
        <v>31</v>
      </c>
      <c r="J172" s="4" t="s">
        <v>32</v>
      </c>
      <c r="K172" s="4" t="s">
        <v>31</v>
      </c>
      <c r="L172" s="4" t="s">
        <v>32</v>
      </c>
      <c r="M172" s="4" t="s">
        <v>31</v>
      </c>
    </row>
    <row r="173" spans="1:13" ht="15">
      <c r="A173" s="4">
        <v>1</v>
      </c>
      <c r="B173" s="4">
        <v>2</v>
      </c>
      <c r="C173" s="4">
        <v>3</v>
      </c>
      <c r="D173" s="4">
        <v>4</v>
      </c>
      <c r="E173" s="4">
        <v>5</v>
      </c>
      <c r="F173" s="4">
        <v>6</v>
      </c>
      <c r="G173" s="4">
        <v>7</v>
      </c>
      <c r="H173" s="4">
        <v>8</v>
      </c>
      <c r="I173" s="4">
        <v>9</v>
      </c>
      <c r="J173" s="4">
        <v>10</v>
      </c>
      <c r="K173" s="4">
        <v>11</v>
      </c>
      <c r="L173" s="4">
        <v>12</v>
      </c>
      <c r="M173" s="4">
        <v>13</v>
      </c>
    </row>
    <row r="174" spans="1:13" ht="15">
      <c r="A174" s="4" t="s">
        <v>6</v>
      </c>
      <c r="B174" s="4" t="s">
        <v>6</v>
      </c>
      <c r="C174" s="4" t="s">
        <v>6</v>
      </c>
      <c r="D174" s="4" t="s">
        <v>6</v>
      </c>
      <c r="E174" s="4" t="s">
        <v>6</v>
      </c>
      <c r="F174" s="4" t="s">
        <v>6</v>
      </c>
      <c r="G174" s="4" t="s">
        <v>6</v>
      </c>
      <c r="H174" s="4" t="s">
        <v>6</v>
      </c>
      <c r="I174" s="4" t="s">
        <v>6</v>
      </c>
      <c r="J174" s="4" t="s">
        <v>6</v>
      </c>
      <c r="K174" s="4" t="s">
        <v>6</v>
      </c>
      <c r="L174" s="4" t="s">
        <v>6</v>
      </c>
      <c r="M174" s="4" t="s">
        <v>6</v>
      </c>
    </row>
    <row r="175" spans="1:13" ht="15">
      <c r="A175" s="4" t="s">
        <v>6</v>
      </c>
      <c r="B175" s="4" t="s">
        <v>6</v>
      </c>
      <c r="C175" s="4" t="s">
        <v>6</v>
      </c>
      <c r="D175" s="4" t="s">
        <v>6</v>
      </c>
      <c r="E175" s="4" t="s">
        <v>6</v>
      </c>
      <c r="F175" s="4" t="s">
        <v>6</v>
      </c>
      <c r="G175" s="4" t="s">
        <v>6</v>
      </c>
      <c r="H175" s="4" t="s">
        <v>6</v>
      </c>
      <c r="I175" s="4" t="s">
        <v>6</v>
      </c>
      <c r="J175" s="4" t="s">
        <v>6</v>
      </c>
      <c r="K175" s="4" t="s">
        <v>6</v>
      </c>
      <c r="L175" s="4" t="s">
        <v>6</v>
      </c>
      <c r="M175" s="4" t="s">
        <v>6</v>
      </c>
    </row>
    <row r="177" spans="1:10" ht="48" customHeight="1">
      <c r="A177" s="199" t="s">
        <v>360</v>
      </c>
      <c r="B177" s="199"/>
      <c r="C177" s="199"/>
      <c r="D177" s="199"/>
      <c r="E177" s="199"/>
      <c r="F177" s="199"/>
      <c r="G177" s="199"/>
      <c r="H177" s="199"/>
      <c r="I177" s="199"/>
      <c r="J177" s="199"/>
    </row>
    <row r="178" spans="1:13" ht="32.25" customHeight="1">
      <c r="A178" s="192" t="s">
        <v>430</v>
      </c>
      <c r="B178" s="192"/>
      <c r="C178" s="192"/>
      <c r="D178" s="192"/>
      <c r="E178" s="192"/>
      <c r="F178" s="192"/>
      <c r="G178" s="192"/>
      <c r="H178" s="192"/>
      <c r="I178" s="192"/>
      <c r="J178" s="192"/>
      <c r="K178" s="192"/>
      <c r="L178" s="192"/>
      <c r="M178" s="192"/>
    </row>
    <row r="179" spans="1:10" ht="18" customHeight="1">
      <c r="A179" s="195" t="s">
        <v>362</v>
      </c>
      <c r="B179" s="195"/>
      <c r="C179" s="195"/>
      <c r="D179" s="195"/>
      <c r="E179" s="195"/>
      <c r="F179" s="195"/>
      <c r="G179" s="195"/>
      <c r="H179" s="195"/>
      <c r="I179" s="195"/>
      <c r="J179" s="195"/>
    </row>
    <row r="180" spans="1:10" ht="15" customHeight="1">
      <c r="A180" s="195" t="s">
        <v>374</v>
      </c>
      <c r="B180" s="195"/>
      <c r="C180" s="195"/>
      <c r="D180" s="195"/>
      <c r="E180" s="195"/>
      <c r="F180" s="195"/>
      <c r="G180" s="195"/>
      <c r="H180" s="195"/>
      <c r="I180" s="195"/>
      <c r="J180" s="195"/>
    </row>
    <row r="181" ht="15">
      <c r="J181" s="3" t="s">
        <v>0</v>
      </c>
    </row>
    <row r="182" spans="1:10" ht="72.75" customHeight="1">
      <c r="A182" s="191" t="s">
        <v>33</v>
      </c>
      <c r="B182" s="191" t="s">
        <v>2</v>
      </c>
      <c r="C182" s="191" t="s">
        <v>34</v>
      </c>
      <c r="D182" s="191" t="s">
        <v>61</v>
      </c>
      <c r="E182" s="191" t="s">
        <v>35</v>
      </c>
      <c r="F182" s="191" t="s">
        <v>36</v>
      </c>
      <c r="G182" s="191" t="s">
        <v>62</v>
      </c>
      <c r="H182" s="191" t="s">
        <v>37</v>
      </c>
      <c r="I182" s="191"/>
      <c r="J182" s="191" t="s">
        <v>63</v>
      </c>
    </row>
    <row r="183" spans="1:10" ht="53.25" customHeight="1">
      <c r="A183" s="191"/>
      <c r="B183" s="191"/>
      <c r="C183" s="191"/>
      <c r="D183" s="191"/>
      <c r="E183" s="191"/>
      <c r="F183" s="191"/>
      <c r="G183" s="191"/>
      <c r="H183" s="4" t="s">
        <v>38</v>
      </c>
      <c r="I183" s="4" t="s">
        <v>39</v>
      </c>
      <c r="J183" s="191"/>
    </row>
    <row r="184" spans="1:10" ht="15">
      <c r="A184" s="4">
        <v>1</v>
      </c>
      <c r="B184" s="4">
        <v>2</v>
      </c>
      <c r="C184" s="4">
        <v>3</v>
      </c>
      <c r="D184" s="4">
        <v>4</v>
      </c>
      <c r="E184" s="4">
        <v>5</v>
      </c>
      <c r="F184" s="4">
        <v>6</v>
      </c>
      <c r="G184" s="4">
        <v>7</v>
      </c>
      <c r="H184" s="4">
        <v>8</v>
      </c>
      <c r="I184" s="4">
        <v>9</v>
      </c>
      <c r="J184" s="4">
        <v>10</v>
      </c>
    </row>
    <row r="185" spans="1:10" ht="15">
      <c r="A185" s="4">
        <v>2240</v>
      </c>
      <c r="B185" s="77" t="s">
        <v>318</v>
      </c>
      <c r="C185" s="39">
        <v>2200</v>
      </c>
      <c r="D185" s="4">
        <v>1871.53</v>
      </c>
      <c r="E185" s="39">
        <v>0</v>
      </c>
      <c r="F185" s="39">
        <v>0</v>
      </c>
      <c r="G185" s="39">
        <v>0</v>
      </c>
      <c r="H185" s="39">
        <v>0</v>
      </c>
      <c r="I185" s="39">
        <v>0</v>
      </c>
      <c r="J185" s="39">
        <f>D185-F185</f>
        <v>1871.53</v>
      </c>
    </row>
    <row r="186" spans="1:10" ht="15">
      <c r="A186" s="78">
        <v>2730</v>
      </c>
      <c r="B186" s="76" t="s">
        <v>107</v>
      </c>
      <c r="C186" s="39">
        <v>1656000</v>
      </c>
      <c r="D186" s="45">
        <v>1644700</v>
      </c>
      <c r="E186" s="39">
        <v>0</v>
      </c>
      <c r="F186" s="39">
        <v>0</v>
      </c>
      <c r="G186" s="39">
        <f>F186-E186</f>
        <v>0</v>
      </c>
      <c r="H186" s="39">
        <v>0</v>
      </c>
      <c r="I186" s="39">
        <v>0</v>
      </c>
      <c r="J186" s="39">
        <f>D186-F186</f>
        <v>1644700</v>
      </c>
    </row>
    <row r="187" spans="1:10" ht="15">
      <c r="A187" s="4" t="s">
        <v>6</v>
      </c>
      <c r="B187" s="4" t="s">
        <v>9</v>
      </c>
      <c r="C187" s="39">
        <f>C185+C186</f>
        <v>1658200</v>
      </c>
      <c r="D187" s="39">
        <f>D185+D186</f>
        <v>1646571.53</v>
      </c>
      <c r="E187" s="39">
        <v>0</v>
      </c>
      <c r="F187" s="41">
        <v>0</v>
      </c>
      <c r="G187" s="39">
        <v>0</v>
      </c>
      <c r="H187" s="41">
        <f>SUM(H186:H186)</f>
        <v>0</v>
      </c>
      <c r="I187" s="41">
        <f>SUM(I186:I186)</f>
        <v>0</v>
      </c>
      <c r="J187" s="39">
        <f>D187-F187</f>
        <v>1646571.53</v>
      </c>
    </row>
    <row r="189" spans="1:12" ht="15" customHeight="1">
      <c r="A189" s="200" t="s">
        <v>363</v>
      </c>
      <c r="B189" s="200"/>
      <c r="C189" s="200"/>
      <c r="D189" s="200"/>
      <c r="E189" s="200"/>
      <c r="F189" s="200"/>
      <c r="G189" s="200"/>
      <c r="H189" s="200"/>
      <c r="I189" s="200"/>
      <c r="J189" s="200"/>
      <c r="K189" s="200"/>
      <c r="L189" s="200"/>
    </row>
    <row r="190" ht="15">
      <c r="L190" s="3" t="s">
        <v>0</v>
      </c>
    </row>
    <row r="191" spans="1:12" ht="15">
      <c r="A191" s="191" t="s">
        <v>33</v>
      </c>
      <c r="B191" s="191" t="s">
        <v>2</v>
      </c>
      <c r="C191" s="196" t="s">
        <v>93</v>
      </c>
      <c r="D191" s="197"/>
      <c r="E191" s="197"/>
      <c r="F191" s="197"/>
      <c r="G191" s="198"/>
      <c r="H191" s="191" t="s">
        <v>94</v>
      </c>
      <c r="I191" s="191"/>
      <c r="J191" s="191"/>
      <c r="K191" s="191"/>
      <c r="L191" s="191"/>
    </row>
    <row r="192" spans="1:12" ht="150.75" customHeight="1">
      <c r="A192" s="191"/>
      <c r="B192" s="191"/>
      <c r="C192" s="191" t="s">
        <v>40</v>
      </c>
      <c r="D192" s="191" t="s">
        <v>41</v>
      </c>
      <c r="E192" s="191" t="s">
        <v>42</v>
      </c>
      <c r="F192" s="191"/>
      <c r="G192" s="191" t="s">
        <v>64</v>
      </c>
      <c r="H192" s="191" t="s">
        <v>43</v>
      </c>
      <c r="I192" s="191" t="s">
        <v>65</v>
      </c>
      <c r="J192" s="191" t="s">
        <v>42</v>
      </c>
      <c r="K192" s="191"/>
      <c r="L192" s="191" t="s">
        <v>66</v>
      </c>
    </row>
    <row r="193" spans="1:12" ht="30">
      <c r="A193" s="191"/>
      <c r="B193" s="191"/>
      <c r="C193" s="191"/>
      <c r="D193" s="191"/>
      <c r="E193" s="4" t="s">
        <v>38</v>
      </c>
      <c r="F193" s="4" t="s">
        <v>39</v>
      </c>
      <c r="G193" s="191"/>
      <c r="H193" s="191"/>
      <c r="I193" s="191"/>
      <c r="J193" s="4" t="s">
        <v>38</v>
      </c>
      <c r="K193" s="4" t="s">
        <v>39</v>
      </c>
      <c r="L193" s="191"/>
    </row>
    <row r="194" spans="1:12" ht="15">
      <c r="A194" s="4">
        <v>1</v>
      </c>
      <c r="B194" s="4">
        <v>2</v>
      </c>
      <c r="C194" s="4">
        <v>3</v>
      </c>
      <c r="D194" s="4">
        <v>4</v>
      </c>
      <c r="E194" s="4">
        <v>5</v>
      </c>
      <c r="F194" s="4">
        <v>6</v>
      </c>
      <c r="G194" s="4">
        <v>7</v>
      </c>
      <c r="H194" s="4">
        <v>8</v>
      </c>
      <c r="I194" s="4">
        <v>9</v>
      </c>
      <c r="J194" s="4">
        <v>10</v>
      </c>
      <c r="K194" s="4">
        <v>11</v>
      </c>
      <c r="L194" s="4">
        <v>12</v>
      </c>
    </row>
    <row r="195" spans="1:12" ht="15">
      <c r="A195" s="4">
        <v>2240</v>
      </c>
      <c r="B195" s="77" t="s">
        <v>318</v>
      </c>
      <c r="C195" s="39">
        <v>4483</v>
      </c>
      <c r="D195" s="39">
        <v>0</v>
      </c>
      <c r="E195" s="39">
        <v>0</v>
      </c>
      <c r="F195" s="39">
        <v>0</v>
      </c>
      <c r="G195" s="39">
        <f>C195-E195</f>
        <v>4483</v>
      </c>
      <c r="H195" s="39">
        <v>4000</v>
      </c>
      <c r="I195" s="39">
        <v>0</v>
      </c>
      <c r="J195" s="39">
        <v>0</v>
      </c>
      <c r="K195" s="39">
        <v>0</v>
      </c>
      <c r="L195" s="39">
        <f>H195-J195</f>
        <v>4000</v>
      </c>
    </row>
    <row r="196" spans="1:12" ht="15">
      <c r="A196" s="78">
        <v>2730</v>
      </c>
      <c r="B196" s="76" t="s">
        <v>107</v>
      </c>
      <c r="C196" s="39">
        <v>4890317</v>
      </c>
      <c r="D196" s="39">
        <v>0</v>
      </c>
      <c r="E196" s="39">
        <f>D196</f>
        <v>0</v>
      </c>
      <c r="F196" s="39">
        <v>0</v>
      </c>
      <c r="G196" s="39">
        <f>C196-E196</f>
        <v>4890317</v>
      </c>
      <c r="H196" s="39">
        <v>4900000</v>
      </c>
      <c r="I196" s="39">
        <f>D196-E196-F196</f>
        <v>0</v>
      </c>
      <c r="J196" s="39">
        <v>0</v>
      </c>
      <c r="K196" s="39">
        <v>0</v>
      </c>
      <c r="L196" s="39">
        <f>H196-I196</f>
        <v>4900000</v>
      </c>
    </row>
    <row r="197" spans="1:15" ht="15">
      <c r="A197" s="4" t="s">
        <v>6</v>
      </c>
      <c r="B197" s="4" t="s">
        <v>9</v>
      </c>
      <c r="C197" s="39">
        <f>SUM(C195:C196)</f>
        <v>4894800</v>
      </c>
      <c r="D197" s="39">
        <f aca="true" t="shared" si="2" ref="D197:L197">SUM(D195:D196)</f>
        <v>0</v>
      </c>
      <c r="E197" s="39">
        <f t="shared" si="2"/>
        <v>0</v>
      </c>
      <c r="F197" s="39">
        <f t="shared" si="2"/>
        <v>0</v>
      </c>
      <c r="G197" s="39">
        <f t="shared" si="2"/>
        <v>4894800</v>
      </c>
      <c r="H197" s="39">
        <f t="shared" si="2"/>
        <v>4904000</v>
      </c>
      <c r="I197" s="39">
        <f t="shared" si="2"/>
        <v>0</v>
      </c>
      <c r="J197" s="39">
        <f t="shared" si="2"/>
        <v>0</v>
      </c>
      <c r="K197" s="39">
        <f t="shared" si="2"/>
        <v>0</v>
      </c>
      <c r="L197" s="39">
        <f t="shared" si="2"/>
        <v>4904000</v>
      </c>
      <c r="O197" s="21"/>
    </row>
    <row r="199" spans="1:9" ht="15" customHeight="1">
      <c r="A199" s="200" t="s">
        <v>375</v>
      </c>
      <c r="B199" s="200"/>
      <c r="C199" s="200"/>
      <c r="D199" s="200"/>
      <c r="E199" s="200"/>
      <c r="F199" s="200"/>
      <c r="G199" s="200"/>
      <c r="H199" s="200"/>
      <c r="I199" s="200"/>
    </row>
    <row r="200" ht="15">
      <c r="I200" s="3" t="s">
        <v>0</v>
      </c>
    </row>
    <row r="201" spans="1:9" ht="149.25" customHeight="1">
      <c r="A201" s="4" t="s">
        <v>33</v>
      </c>
      <c r="B201" s="4" t="s">
        <v>2</v>
      </c>
      <c r="C201" s="4" t="s">
        <v>34</v>
      </c>
      <c r="D201" s="4" t="s">
        <v>44</v>
      </c>
      <c r="E201" s="4" t="s">
        <v>155</v>
      </c>
      <c r="F201" s="4" t="s">
        <v>364</v>
      </c>
      <c r="G201" s="4" t="s">
        <v>365</v>
      </c>
      <c r="H201" s="4" t="s">
        <v>45</v>
      </c>
      <c r="I201" s="4" t="s">
        <v>46</v>
      </c>
    </row>
    <row r="202" spans="1:9" ht="22.5" customHeight="1">
      <c r="A202" s="4">
        <v>1</v>
      </c>
      <c r="B202" s="4">
        <v>2</v>
      </c>
      <c r="C202" s="4">
        <v>3</v>
      </c>
      <c r="D202" s="4">
        <v>4</v>
      </c>
      <c r="E202" s="4">
        <v>5</v>
      </c>
      <c r="F202" s="4">
        <v>6</v>
      </c>
      <c r="G202" s="4">
        <v>7</v>
      </c>
      <c r="H202" s="4">
        <v>8</v>
      </c>
      <c r="I202" s="4">
        <v>9</v>
      </c>
    </row>
    <row r="203" spans="1:9" ht="23.25" customHeight="1">
      <c r="A203" s="21">
        <v>2240</v>
      </c>
      <c r="B203" s="23" t="s">
        <v>318</v>
      </c>
      <c r="C203" s="39">
        <v>2200</v>
      </c>
      <c r="D203" s="39">
        <v>1871.53</v>
      </c>
      <c r="E203" s="39">
        <v>0</v>
      </c>
      <c r="F203" s="39">
        <v>0</v>
      </c>
      <c r="G203" s="39">
        <v>0</v>
      </c>
      <c r="H203" s="4"/>
      <c r="I203" s="4"/>
    </row>
    <row r="204" spans="1:9" ht="15">
      <c r="A204" s="75">
        <v>2730</v>
      </c>
      <c r="B204" s="79" t="s">
        <v>107</v>
      </c>
      <c r="C204" s="39">
        <v>1656000</v>
      </c>
      <c r="D204" s="39">
        <v>1644700</v>
      </c>
      <c r="E204" s="39">
        <v>0</v>
      </c>
      <c r="F204" s="39">
        <v>0</v>
      </c>
      <c r="G204" s="39">
        <v>0</v>
      </c>
      <c r="H204" s="4" t="s">
        <v>6</v>
      </c>
      <c r="I204" s="4" t="s">
        <v>6</v>
      </c>
    </row>
    <row r="205" spans="1:9" ht="15">
      <c r="A205" s="4" t="s">
        <v>6</v>
      </c>
      <c r="B205" s="4" t="s">
        <v>9</v>
      </c>
      <c r="C205" s="39">
        <f>C204</f>
        <v>1656000</v>
      </c>
      <c r="D205" s="39">
        <f>D204</f>
        <v>1644700</v>
      </c>
      <c r="E205" s="39">
        <f>E204</f>
        <v>0</v>
      </c>
      <c r="F205" s="39">
        <f>F204</f>
        <v>0</v>
      </c>
      <c r="G205" s="39">
        <f>G204</f>
        <v>0</v>
      </c>
      <c r="H205" s="4" t="s">
        <v>6</v>
      </c>
      <c r="I205" s="4" t="s">
        <v>6</v>
      </c>
    </row>
    <row r="206" ht="12" customHeight="1"/>
    <row r="207" spans="1:9" ht="15" customHeight="1">
      <c r="A207" s="228" t="s">
        <v>156</v>
      </c>
      <c r="B207" s="228"/>
      <c r="C207" s="228"/>
      <c r="D207" s="228"/>
      <c r="E207" s="228"/>
      <c r="F207" s="228"/>
      <c r="G207" s="228"/>
      <c r="H207" s="228"/>
      <c r="I207" s="228"/>
    </row>
    <row r="208" spans="1:9" ht="63" customHeight="1">
      <c r="A208" s="217" t="s">
        <v>434</v>
      </c>
      <c r="B208" s="217"/>
      <c r="C208" s="217"/>
      <c r="D208" s="217"/>
      <c r="E208" s="217"/>
      <c r="F208" s="217"/>
      <c r="G208" s="217"/>
      <c r="H208" s="217"/>
      <c r="I208" s="217"/>
    </row>
    <row r="209" spans="1:9" ht="45.75" customHeight="1">
      <c r="A209" s="199" t="s">
        <v>424</v>
      </c>
      <c r="B209" s="199"/>
      <c r="C209" s="199"/>
      <c r="D209" s="199"/>
      <c r="E209" s="199"/>
      <c r="F209" s="199"/>
      <c r="G209" s="199"/>
      <c r="H209" s="199"/>
      <c r="I209" s="199"/>
    </row>
    <row r="210" spans="1:9" ht="61.5" customHeight="1">
      <c r="A210" s="217" t="s">
        <v>167</v>
      </c>
      <c r="B210" s="217"/>
      <c r="C210" s="217"/>
      <c r="D210" s="217"/>
      <c r="E210" s="217"/>
      <c r="F210" s="217"/>
      <c r="G210" s="217"/>
      <c r="H210" s="217"/>
      <c r="I210" s="217"/>
    </row>
    <row r="211" spans="1:9" s="12" customFormat="1" ht="30.75" customHeight="1">
      <c r="A211" s="212" t="s">
        <v>462</v>
      </c>
      <c r="B211" s="212"/>
      <c r="C211" s="10"/>
      <c r="D211" s="11"/>
      <c r="G211" s="190" t="s">
        <v>461</v>
      </c>
      <c r="H211" s="190"/>
      <c r="I211" s="190"/>
    </row>
    <row r="212" spans="1:9" s="8" customFormat="1" ht="15" customHeight="1">
      <c r="A212" s="9"/>
      <c r="D212" s="7" t="s">
        <v>47</v>
      </c>
      <c r="G212" s="211" t="s">
        <v>48</v>
      </c>
      <c r="H212" s="211"/>
      <c r="I212" s="211"/>
    </row>
    <row r="213" spans="1:9" s="12" customFormat="1" ht="17.25" customHeight="1">
      <c r="A213" s="212" t="s">
        <v>71</v>
      </c>
      <c r="B213" s="212"/>
      <c r="C213" s="10"/>
      <c r="D213" s="11"/>
      <c r="G213" s="190" t="s">
        <v>396</v>
      </c>
      <c r="H213" s="190"/>
      <c r="I213" s="190"/>
    </row>
    <row r="214" spans="1:9" s="8" customFormat="1" ht="15" customHeight="1">
      <c r="A214" s="9"/>
      <c r="D214" s="7" t="s">
        <v>47</v>
      </c>
      <c r="G214" s="211" t="s">
        <v>48</v>
      </c>
      <c r="H214" s="211"/>
      <c r="I214" s="211"/>
    </row>
  </sheetData>
  <sheetProtection/>
  <mergeCells count="169">
    <mergeCell ref="F10:I10"/>
    <mergeCell ref="F11:I11"/>
    <mergeCell ref="A19:N19"/>
    <mergeCell ref="A14:N14"/>
    <mergeCell ref="A15:N15"/>
    <mergeCell ref="A16:N16"/>
    <mergeCell ref="A17:N17"/>
    <mergeCell ref="A20:P20"/>
    <mergeCell ref="A25:P25"/>
    <mergeCell ref="A21:P21"/>
    <mergeCell ref="A18:K18"/>
    <mergeCell ref="A22:P22"/>
    <mergeCell ref="A27:P27"/>
    <mergeCell ref="A26:P26"/>
    <mergeCell ref="A23:P23"/>
    <mergeCell ref="A24:P24"/>
    <mergeCell ref="A30:N30"/>
    <mergeCell ref="A31:N31"/>
    <mergeCell ref="A33:A34"/>
    <mergeCell ref="B33:B34"/>
    <mergeCell ref="C33:F33"/>
    <mergeCell ref="G33:J33"/>
    <mergeCell ref="K33:N33"/>
    <mergeCell ref="A39:J39"/>
    <mergeCell ref="A41:A42"/>
    <mergeCell ref="B41:B42"/>
    <mergeCell ref="C41:F41"/>
    <mergeCell ref="G41:J41"/>
    <mergeCell ref="A47:N47"/>
    <mergeCell ref="A48:N48"/>
    <mergeCell ref="A50:A51"/>
    <mergeCell ref="B50:B51"/>
    <mergeCell ref="C50:F50"/>
    <mergeCell ref="G50:J50"/>
    <mergeCell ref="K50:N50"/>
    <mergeCell ref="A57:N57"/>
    <mergeCell ref="A59:A60"/>
    <mergeCell ref="B59:B60"/>
    <mergeCell ref="C59:F59"/>
    <mergeCell ref="G59:J59"/>
    <mergeCell ref="K59:N59"/>
    <mergeCell ref="A65:J65"/>
    <mergeCell ref="A67:A68"/>
    <mergeCell ref="B67:B68"/>
    <mergeCell ref="C67:F67"/>
    <mergeCell ref="G67:J67"/>
    <mergeCell ref="A74:J74"/>
    <mergeCell ref="A76:A77"/>
    <mergeCell ref="B76:B77"/>
    <mergeCell ref="C76:F76"/>
    <mergeCell ref="G76:J76"/>
    <mergeCell ref="A82:N82"/>
    <mergeCell ref="A83:N83"/>
    <mergeCell ref="A85:A86"/>
    <mergeCell ref="B85:B86"/>
    <mergeCell ref="C85:F85"/>
    <mergeCell ref="G85:J85"/>
    <mergeCell ref="K85:N85"/>
    <mergeCell ref="A91:J91"/>
    <mergeCell ref="C102:C103"/>
    <mergeCell ref="D102:D103"/>
    <mergeCell ref="E102:G102"/>
    <mergeCell ref="H102:J102"/>
    <mergeCell ref="A93:A94"/>
    <mergeCell ref="B93:B94"/>
    <mergeCell ref="C93:F93"/>
    <mergeCell ref="G93:J93"/>
    <mergeCell ref="A99:M99"/>
    <mergeCell ref="A100:M100"/>
    <mergeCell ref="K102:M102"/>
    <mergeCell ref="A114:J114"/>
    <mergeCell ref="A116:A117"/>
    <mergeCell ref="B116:B117"/>
    <mergeCell ref="C116:C117"/>
    <mergeCell ref="D116:D117"/>
    <mergeCell ref="E116:G116"/>
    <mergeCell ref="H116:J116"/>
    <mergeCell ref="A102:A103"/>
    <mergeCell ref="B102:B103"/>
    <mergeCell ref="A128:K128"/>
    <mergeCell ref="A130:A131"/>
    <mergeCell ref="B130:C130"/>
    <mergeCell ref="D130:E130"/>
    <mergeCell ref="F130:G130"/>
    <mergeCell ref="H130:I130"/>
    <mergeCell ref="J130:K130"/>
    <mergeCell ref="A137:N137"/>
    <mergeCell ref="A139:A141"/>
    <mergeCell ref="B139:B141"/>
    <mergeCell ref="C139:F139"/>
    <mergeCell ref="G139:J139"/>
    <mergeCell ref="K139:L139"/>
    <mergeCell ref="M139:N139"/>
    <mergeCell ref="C140:D140"/>
    <mergeCell ref="E140:F140"/>
    <mergeCell ref="G140:H140"/>
    <mergeCell ref="I140:J140"/>
    <mergeCell ref="K140:K141"/>
    <mergeCell ref="L140:L141"/>
    <mergeCell ref="M140:M141"/>
    <mergeCell ref="N140:N141"/>
    <mergeCell ref="A147:L147"/>
    <mergeCell ref="A148:L148"/>
    <mergeCell ref="A150:A151"/>
    <mergeCell ref="B150:B151"/>
    <mergeCell ref="C150:C151"/>
    <mergeCell ref="D150:F150"/>
    <mergeCell ref="G150:I150"/>
    <mergeCell ref="J150:L150"/>
    <mergeCell ref="A159:I159"/>
    <mergeCell ref="A161:A162"/>
    <mergeCell ref="B161:B162"/>
    <mergeCell ref="C161:C162"/>
    <mergeCell ref="D161:F161"/>
    <mergeCell ref="G161:I161"/>
    <mergeCell ref="A169:M169"/>
    <mergeCell ref="A171:A172"/>
    <mergeCell ref="B171:B172"/>
    <mergeCell ref="C171:C172"/>
    <mergeCell ref="D171:E171"/>
    <mergeCell ref="F171:G171"/>
    <mergeCell ref="H171:I171"/>
    <mergeCell ref="J171:K171"/>
    <mergeCell ref="L171:M171"/>
    <mergeCell ref="A177:J177"/>
    <mergeCell ref="A178:M178"/>
    <mergeCell ref="A179:J179"/>
    <mergeCell ref="A180:J180"/>
    <mergeCell ref="A182:A183"/>
    <mergeCell ref="B182:B183"/>
    <mergeCell ref="C182:C183"/>
    <mergeCell ref="D182:D183"/>
    <mergeCell ref="E182:E183"/>
    <mergeCell ref="F182:F183"/>
    <mergeCell ref="J192:K192"/>
    <mergeCell ref="L192:L193"/>
    <mergeCell ref="G182:G183"/>
    <mergeCell ref="H182:I182"/>
    <mergeCell ref="J182:J183"/>
    <mergeCell ref="A189:L189"/>
    <mergeCell ref="A191:A193"/>
    <mergeCell ref="B191:B193"/>
    <mergeCell ref="C191:G191"/>
    <mergeCell ref="H191:L191"/>
    <mergeCell ref="A211:B211"/>
    <mergeCell ref="G211:I211"/>
    <mergeCell ref="E192:F192"/>
    <mergeCell ref="G192:G193"/>
    <mergeCell ref="H192:H193"/>
    <mergeCell ref="I192:I193"/>
    <mergeCell ref="C192:C193"/>
    <mergeCell ref="D192:D193"/>
    <mergeCell ref="A28:O28"/>
    <mergeCell ref="G212:I212"/>
    <mergeCell ref="A213:B213"/>
    <mergeCell ref="G213:I213"/>
    <mergeCell ref="G214:I214"/>
    <mergeCell ref="A199:I199"/>
    <mergeCell ref="A207:I207"/>
    <mergeCell ref="A208:I208"/>
    <mergeCell ref="A209:I209"/>
    <mergeCell ref="A210:I210"/>
    <mergeCell ref="C5:J5"/>
    <mergeCell ref="A7:E7"/>
    <mergeCell ref="A9:E9"/>
    <mergeCell ref="B6:E6"/>
    <mergeCell ref="F7:H7"/>
    <mergeCell ref="B8:E8"/>
    <mergeCell ref="F9:H9"/>
  </mergeCells>
  <printOptions/>
  <pageMargins left="0.15748031496062992" right="0.15748031496062992" top="0.31496062992125984" bottom="0.2" header="0.31496062992125984" footer="0.31496062992125984"/>
  <pageSetup fitToHeight="50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CA356"/>
  <sheetViews>
    <sheetView view="pageBreakPreview" zoomScaleSheetLayoutView="100" workbookViewId="0" topLeftCell="A343">
      <selection activeCell="G326" sqref="G326"/>
    </sheetView>
  </sheetViews>
  <sheetFormatPr defaultColWidth="9.140625" defaultRowHeight="15"/>
  <cols>
    <col min="1" max="1" width="11.7109375" style="1" customWidth="1"/>
    <col min="2" max="2" width="35.7109375" style="1" customWidth="1"/>
    <col min="3" max="3" width="12.7109375" style="1" customWidth="1"/>
    <col min="4" max="4" width="12.140625" style="1" customWidth="1"/>
    <col min="5" max="5" width="11.28125" style="1" customWidth="1"/>
    <col min="6" max="6" width="12.421875" style="1" customWidth="1"/>
    <col min="7" max="7" width="12.140625" style="1" customWidth="1"/>
    <col min="8" max="9" width="11.28125" style="1" customWidth="1"/>
    <col min="10" max="10" width="12.421875" style="1" customWidth="1"/>
    <col min="11" max="11" width="11.140625" style="1" customWidth="1"/>
    <col min="12" max="12" width="11.28125" style="1" customWidth="1"/>
    <col min="13" max="13" width="11.00390625" style="1" customWidth="1"/>
    <col min="14" max="14" width="12.57421875" style="1" customWidth="1"/>
    <col min="15" max="15" width="9.140625" style="1" customWidth="1"/>
    <col min="16" max="16" width="10.28125" style="1" customWidth="1"/>
    <col min="17" max="16384" width="9.140625" style="1" customWidth="1"/>
  </cols>
  <sheetData>
    <row r="1" spans="3:10" ht="15">
      <c r="C1" s="95"/>
      <c r="G1" s="87"/>
      <c r="H1" s="8" t="s">
        <v>322</v>
      </c>
      <c r="I1" s="8"/>
      <c r="J1" s="88"/>
    </row>
    <row r="2" spans="3:10" ht="15">
      <c r="C2" s="95"/>
      <c r="G2" s="87"/>
      <c r="H2" s="8" t="s">
        <v>323</v>
      </c>
      <c r="I2" s="8"/>
      <c r="J2" s="88"/>
    </row>
    <row r="3" spans="7:10" ht="15">
      <c r="G3" s="87"/>
      <c r="H3" s="8" t="s">
        <v>324</v>
      </c>
      <c r="I3" s="8"/>
      <c r="J3" s="88"/>
    </row>
    <row r="4" spans="7:10" ht="15">
      <c r="G4" s="87"/>
      <c r="H4" s="87"/>
      <c r="I4" s="87"/>
      <c r="J4" s="88"/>
    </row>
    <row r="5" spans="3:10" ht="15">
      <c r="C5" s="183" t="s">
        <v>335</v>
      </c>
      <c r="D5" s="183"/>
      <c r="E5" s="183"/>
      <c r="F5" s="183"/>
      <c r="G5" s="183"/>
      <c r="H5" s="183"/>
      <c r="I5" s="183"/>
      <c r="J5" s="183"/>
    </row>
    <row r="6" spans="1:10" ht="33" customHeight="1">
      <c r="A6" s="89" t="s">
        <v>325</v>
      </c>
      <c r="B6" s="187" t="s">
        <v>343</v>
      </c>
      <c r="C6" s="187"/>
      <c r="D6" s="187"/>
      <c r="E6" s="187"/>
      <c r="F6" s="97"/>
      <c r="G6" s="114" t="s">
        <v>394</v>
      </c>
      <c r="H6" s="8"/>
      <c r="I6" s="86"/>
      <c r="J6" s="8">
        <v>3195961</v>
      </c>
    </row>
    <row r="7" spans="1:10" ht="31.5" customHeight="1">
      <c r="A7" s="184" t="s">
        <v>326</v>
      </c>
      <c r="B7" s="184"/>
      <c r="C7" s="184"/>
      <c r="D7" s="184"/>
      <c r="E7" s="184"/>
      <c r="F7" s="186" t="s">
        <v>327</v>
      </c>
      <c r="G7" s="186"/>
      <c r="H7" s="186"/>
      <c r="I7" s="93"/>
      <c r="J7" s="92" t="s">
        <v>337</v>
      </c>
    </row>
    <row r="8" spans="1:10" ht="48" customHeight="1">
      <c r="A8" s="89" t="s">
        <v>328</v>
      </c>
      <c r="B8" s="187" t="s">
        <v>343</v>
      </c>
      <c r="C8" s="187"/>
      <c r="D8" s="187"/>
      <c r="E8" s="187"/>
      <c r="F8" s="90"/>
      <c r="G8" s="114" t="s">
        <v>395</v>
      </c>
      <c r="H8" s="8"/>
      <c r="I8" s="90"/>
      <c r="J8" s="8">
        <v>3195961</v>
      </c>
    </row>
    <row r="9" spans="1:10" ht="53.25" customHeight="1">
      <c r="A9" s="184" t="s">
        <v>329</v>
      </c>
      <c r="B9" s="184"/>
      <c r="C9" s="184"/>
      <c r="D9" s="184"/>
      <c r="E9" s="184"/>
      <c r="F9" s="186" t="s">
        <v>330</v>
      </c>
      <c r="G9" s="186"/>
      <c r="H9" s="186"/>
      <c r="I9" s="93"/>
      <c r="J9" s="92" t="s">
        <v>337</v>
      </c>
    </row>
    <row r="10" spans="1:10" ht="89.25" customHeight="1">
      <c r="A10" s="89" t="s">
        <v>370</v>
      </c>
      <c r="C10" s="90">
        <v>3102</v>
      </c>
      <c r="D10" s="90">
        <v>1020</v>
      </c>
      <c r="E10" s="185" t="s">
        <v>371</v>
      </c>
      <c r="F10" s="185"/>
      <c r="G10" s="185"/>
      <c r="H10" s="185"/>
      <c r="I10" s="185"/>
      <c r="J10" s="96">
        <v>7400000000</v>
      </c>
    </row>
    <row r="11" spans="1:10" ht="92.25" customHeight="1">
      <c r="A11" s="93" t="s">
        <v>336</v>
      </c>
      <c r="B11" s="93"/>
      <c r="C11" s="92" t="s">
        <v>331</v>
      </c>
      <c r="D11" s="92" t="s">
        <v>332</v>
      </c>
      <c r="E11" s="92"/>
      <c r="F11" s="186" t="s">
        <v>333</v>
      </c>
      <c r="G11" s="186"/>
      <c r="H11" s="186"/>
      <c r="I11" s="186"/>
      <c r="J11" s="94" t="s">
        <v>338</v>
      </c>
    </row>
    <row r="12" spans="1:2" ht="12.75" customHeight="1">
      <c r="A12" s="3"/>
      <c r="B12" s="2"/>
    </row>
    <row r="13" spans="1:2" ht="15">
      <c r="A13" s="3"/>
      <c r="B13" s="2"/>
    </row>
    <row r="14" spans="1:14" ht="15">
      <c r="A14" s="195" t="s">
        <v>72</v>
      </c>
      <c r="B14" s="195"/>
      <c r="C14" s="195"/>
      <c r="D14" s="195"/>
      <c r="E14" s="195"/>
      <c r="F14" s="195"/>
      <c r="G14" s="195"/>
      <c r="H14" s="195"/>
      <c r="I14" s="195"/>
      <c r="J14" s="195"/>
      <c r="K14" s="195"/>
      <c r="L14" s="195"/>
      <c r="M14" s="195"/>
      <c r="N14" s="195"/>
    </row>
    <row r="15" spans="1:14" ht="32.25" customHeight="1">
      <c r="A15" s="195" t="s">
        <v>162</v>
      </c>
      <c r="B15" s="195"/>
      <c r="C15" s="195"/>
      <c r="D15" s="195"/>
      <c r="E15" s="195"/>
      <c r="F15" s="195"/>
      <c r="G15" s="195"/>
      <c r="H15" s="195"/>
      <c r="I15" s="195"/>
      <c r="J15" s="195"/>
      <c r="K15" s="195"/>
      <c r="L15" s="195"/>
      <c r="M15" s="195"/>
      <c r="N15" s="195"/>
    </row>
    <row r="16" spans="1:14" ht="15">
      <c r="A16" s="195" t="s">
        <v>163</v>
      </c>
      <c r="B16" s="195"/>
      <c r="C16" s="195"/>
      <c r="D16" s="195"/>
      <c r="E16" s="195"/>
      <c r="F16" s="195"/>
      <c r="G16" s="195"/>
      <c r="H16" s="195"/>
      <c r="I16" s="195"/>
      <c r="J16" s="195"/>
      <c r="K16" s="195"/>
      <c r="L16" s="195"/>
      <c r="M16" s="195"/>
      <c r="N16" s="195"/>
    </row>
    <row r="17" spans="1:14" ht="15">
      <c r="A17" s="195" t="s">
        <v>67</v>
      </c>
      <c r="B17" s="195"/>
      <c r="C17" s="195"/>
      <c r="D17" s="195"/>
      <c r="E17" s="195"/>
      <c r="F17" s="195"/>
      <c r="G17" s="195"/>
      <c r="H17" s="195"/>
      <c r="I17" s="195"/>
      <c r="J17" s="195"/>
      <c r="K17" s="195"/>
      <c r="L17" s="195"/>
      <c r="M17" s="195"/>
      <c r="N17" s="195"/>
    </row>
    <row r="18" spans="1:16" s="13" customFormat="1" ht="18.75" customHeight="1">
      <c r="A18" s="210" t="s">
        <v>79</v>
      </c>
      <c r="B18" s="210"/>
      <c r="C18" s="210"/>
      <c r="D18" s="210"/>
      <c r="E18" s="210"/>
      <c r="F18" s="210"/>
      <c r="G18" s="210"/>
      <c r="H18" s="210"/>
      <c r="I18" s="210"/>
      <c r="J18" s="210"/>
      <c r="K18" s="210"/>
      <c r="L18" s="210"/>
      <c r="M18" s="210"/>
      <c r="N18" s="210"/>
      <c r="O18" s="210"/>
      <c r="P18" s="210"/>
    </row>
    <row r="19" spans="1:16" s="13" customFormat="1" ht="18.75" customHeight="1">
      <c r="A19" s="209" t="s">
        <v>369</v>
      </c>
      <c r="B19" s="209"/>
      <c r="C19" s="209"/>
      <c r="D19" s="209"/>
      <c r="E19" s="209"/>
      <c r="F19" s="209"/>
      <c r="G19" s="209"/>
      <c r="H19" s="209"/>
      <c r="I19" s="209"/>
      <c r="J19" s="209"/>
      <c r="K19" s="209"/>
      <c r="L19" s="209"/>
      <c r="M19" s="209"/>
      <c r="N19" s="209"/>
      <c r="O19" s="209"/>
      <c r="P19" s="209"/>
    </row>
    <row r="20" spans="1:16" s="15" customFormat="1" ht="33" customHeight="1">
      <c r="A20" s="188" t="s">
        <v>341</v>
      </c>
      <c r="B20" s="189"/>
      <c r="C20" s="189"/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</row>
    <row r="21" spans="1:16" s="15" customFormat="1" ht="32.25" customHeight="1">
      <c r="A21" s="214" t="s">
        <v>164</v>
      </c>
      <c r="B21" s="215"/>
      <c r="C21" s="215"/>
      <c r="D21" s="215"/>
      <c r="E21" s="215"/>
      <c r="F21" s="215"/>
      <c r="G21" s="215"/>
      <c r="H21" s="215"/>
      <c r="I21" s="215"/>
      <c r="J21" s="215"/>
      <c r="K21" s="215"/>
      <c r="L21" s="215"/>
      <c r="M21" s="215"/>
      <c r="N21" s="215"/>
      <c r="O21" s="215"/>
      <c r="P21" s="215"/>
    </row>
    <row r="22" spans="1:79" s="16" customFormat="1" ht="30.75" customHeight="1">
      <c r="A22" s="188" t="s">
        <v>81</v>
      </c>
      <c r="B22" s="189"/>
      <c r="C22" s="189"/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8"/>
      <c r="R22" s="188"/>
      <c r="S22" s="188"/>
      <c r="T22" s="188"/>
      <c r="U22" s="188"/>
      <c r="V22" s="188"/>
      <c r="W22" s="188"/>
      <c r="X22" s="188"/>
      <c r="Y22" s="188"/>
      <c r="Z22" s="188"/>
      <c r="AA22" s="188"/>
      <c r="AB22" s="188"/>
      <c r="AC22" s="188"/>
      <c r="AD22" s="188"/>
      <c r="AE22" s="188"/>
      <c r="AF22" s="188"/>
      <c r="AG22" s="188"/>
      <c r="AH22" s="188"/>
      <c r="AI22" s="188"/>
      <c r="AJ22" s="188"/>
      <c r="AK22" s="188"/>
      <c r="AL22" s="188"/>
      <c r="AM22" s="188"/>
      <c r="AN22" s="188"/>
      <c r="AO22" s="188"/>
      <c r="AP22" s="188"/>
      <c r="AQ22" s="188"/>
      <c r="AR22" s="188"/>
      <c r="AS22" s="188"/>
      <c r="AT22" s="188"/>
      <c r="AU22" s="188"/>
      <c r="AV22" s="188"/>
      <c r="AW22" s="188"/>
      <c r="AX22" s="188"/>
      <c r="AY22" s="188"/>
      <c r="AZ22" s="188"/>
      <c r="BA22" s="188"/>
      <c r="BB22" s="188"/>
      <c r="BC22" s="188"/>
      <c r="BD22" s="188"/>
      <c r="BE22" s="188"/>
      <c r="BF22" s="188"/>
      <c r="BG22" s="188"/>
      <c r="BH22" s="188"/>
      <c r="BI22" s="188"/>
      <c r="BJ22" s="188"/>
      <c r="BK22" s="188"/>
      <c r="BL22" s="188"/>
      <c r="BM22" s="188"/>
      <c r="BN22" s="188"/>
      <c r="BO22" s="188"/>
      <c r="BP22" s="188"/>
      <c r="BQ22" s="188"/>
      <c r="BR22" s="188"/>
      <c r="BS22" s="188"/>
      <c r="BT22" s="188"/>
      <c r="BU22" s="188"/>
      <c r="BV22" s="188"/>
      <c r="BW22" s="188"/>
      <c r="BX22" s="188"/>
      <c r="BY22" s="188"/>
      <c r="BZ22" s="188"/>
      <c r="CA22" s="14"/>
    </row>
    <row r="23" spans="1:79" s="15" customFormat="1" ht="36" customHeight="1">
      <c r="A23" s="188" t="s">
        <v>490</v>
      </c>
      <c r="B23" s="189"/>
      <c r="C23" s="189"/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</row>
    <row r="24" spans="1:79" s="15" customFormat="1" ht="37.5" customHeight="1">
      <c r="A24" s="188" t="s">
        <v>82</v>
      </c>
      <c r="B24" s="189"/>
      <c r="C24" s="189"/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</row>
    <row r="25" spans="1:16" s="15" customFormat="1" ht="23.25" customHeight="1">
      <c r="A25" s="188" t="s">
        <v>83</v>
      </c>
      <c r="B25" s="188"/>
      <c r="C25" s="188"/>
      <c r="D25" s="188"/>
      <c r="E25" s="188"/>
      <c r="F25" s="188"/>
      <c r="G25" s="188"/>
      <c r="H25" s="188"/>
      <c r="I25" s="188"/>
      <c r="J25" s="188"/>
      <c r="K25" s="188"/>
      <c r="L25" s="188"/>
      <c r="M25" s="188"/>
      <c r="N25" s="188"/>
      <c r="O25" s="188"/>
      <c r="P25" s="188"/>
    </row>
    <row r="26" spans="1:16" s="15" customFormat="1" ht="21" customHeight="1">
      <c r="A26" s="188" t="s">
        <v>84</v>
      </c>
      <c r="B26" s="188"/>
      <c r="C26" s="188"/>
      <c r="D26" s="188"/>
      <c r="E26" s="188"/>
      <c r="F26" s="188"/>
      <c r="G26" s="188"/>
      <c r="H26" s="188"/>
      <c r="I26" s="188"/>
      <c r="J26" s="188"/>
      <c r="K26" s="188"/>
      <c r="L26" s="188"/>
      <c r="M26" s="188"/>
      <c r="N26" s="188"/>
      <c r="O26" s="188"/>
      <c r="P26" s="188"/>
    </row>
    <row r="27" spans="1:16" s="15" customFormat="1" ht="32.25" customHeight="1">
      <c r="A27" s="188" t="s">
        <v>85</v>
      </c>
      <c r="B27" s="189"/>
      <c r="C27" s="189"/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</row>
    <row r="28" spans="1:16" s="15" customFormat="1" ht="24" customHeight="1">
      <c r="A28" s="188" t="s">
        <v>86</v>
      </c>
      <c r="B28" s="188"/>
      <c r="C28" s="188"/>
      <c r="D28" s="188"/>
      <c r="E28" s="188"/>
      <c r="F28" s="188"/>
      <c r="G28" s="188"/>
      <c r="H28" s="188"/>
      <c r="I28" s="188"/>
      <c r="J28" s="188"/>
      <c r="K28" s="188"/>
      <c r="L28" s="188"/>
      <c r="M28" s="188"/>
      <c r="N28" s="188"/>
      <c r="O28" s="188"/>
      <c r="P28" s="188"/>
    </row>
    <row r="29" spans="1:16" s="13" customFormat="1" ht="29.25" customHeight="1">
      <c r="A29" s="188" t="s">
        <v>165</v>
      </c>
      <c r="B29" s="189"/>
      <c r="C29" s="189"/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</row>
    <row r="30" spans="1:16" s="13" customFormat="1" ht="30.75" customHeight="1">
      <c r="A30" s="188" t="s">
        <v>166</v>
      </c>
      <c r="B30" s="189"/>
      <c r="C30" s="189"/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89"/>
    </row>
    <row r="31" spans="1:14" ht="15">
      <c r="A31" s="195" t="s">
        <v>68</v>
      </c>
      <c r="B31" s="195"/>
      <c r="C31" s="195"/>
      <c r="D31" s="195"/>
      <c r="E31" s="195"/>
      <c r="F31" s="195"/>
      <c r="G31" s="195"/>
      <c r="H31" s="195"/>
      <c r="I31" s="195"/>
      <c r="J31" s="195"/>
      <c r="K31" s="195"/>
      <c r="L31" s="195"/>
      <c r="M31" s="195"/>
      <c r="N31" s="195"/>
    </row>
    <row r="32" spans="1:14" ht="15">
      <c r="A32" s="195" t="s">
        <v>372</v>
      </c>
      <c r="B32" s="195"/>
      <c r="C32" s="195"/>
      <c r="D32" s="195"/>
      <c r="E32" s="195"/>
      <c r="F32" s="195"/>
      <c r="G32" s="195"/>
      <c r="H32" s="195"/>
      <c r="I32" s="195"/>
      <c r="J32" s="195"/>
      <c r="K32" s="195"/>
      <c r="L32" s="195"/>
      <c r="M32" s="195"/>
      <c r="N32" s="195"/>
    </row>
    <row r="33" ht="15">
      <c r="N33" s="3" t="s">
        <v>0</v>
      </c>
    </row>
    <row r="34" spans="1:14" ht="15">
      <c r="A34" s="191" t="s">
        <v>1</v>
      </c>
      <c r="B34" s="191" t="s">
        <v>2</v>
      </c>
      <c r="C34" s="191" t="s">
        <v>344</v>
      </c>
      <c r="D34" s="191"/>
      <c r="E34" s="191"/>
      <c r="F34" s="191"/>
      <c r="G34" s="191" t="s">
        <v>345</v>
      </c>
      <c r="H34" s="191"/>
      <c r="I34" s="191"/>
      <c r="J34" s="191"/>
      <c r="K34" s="191" t="s">
        <v>346</v>
      </c>
      <c r="L34" s="191"/>
      <c r="M34" s="191"/>
      <c r="N34" s="191"/>
    </row>
    <row r="35" spans="1:14" ht="68.25" customHeight="1">
      <c r="A35" s="191"/>
      <c r="B35" s="191"/>
      <c r="C35" s="4" t="s">
        <v>3</v>
      </c>
      <c r="D35" s="4" t="s">
        <v>4</v>
      </c>
      <c r="E35" s="4" t="s">
        <v>5</v>
      </c>
      <c r="F35" s="4" t="s">
        <v>51</v>
      </c>
      <c r="G35" s="4" t="s">
        <v>3</v>
      </c>
      <c r="H35" s="4" t="s">
        <v>4</v>
      </c>
      <c r="I35" s="4" t="s">
        <v>5</v>
      </c>
      <c r="J35" s="4" t="s">
        <v>49</v>
      </c>
      <c r="K35" s="4" t="s">
        <v>3</v>
      </c>
      <c r="L35" s="4" t="s">
        <v>4</v>
      </c>
      <c r="M35" s="4" t="s">
        <v>5</v>
      </c>
      <c r="N35" s="4" t="s">
        <v>50</v>
      </c>
    </row>
    <row r="36" spans="1:14" ht="15">
      <c r="A36" s="4">
        <v>1</v>
      </c>
      <c r="B36" s="4">
        <v>2</v>
      </c>
      <c r="C36" s="4">
        <v>3</v>
      </c>
      <c r="D36" s="4">
        <v>4</v>
      </c>
      <c r="E36" s="4">
        <v>5</v>
      </c>
      <c r="F36" s="4">
        <v>6</v>
      </c>
      <c r="G36" s="4">
        <v>7</v>
      </c>
      <c r="H36" s="4">
        <v>8</v>
      </c>
      <c r="I36" s="4">
        <v>9</v>
      </c>
      <c r="J36" s="4">
        <v>10</v>
      </c>
      <c r="K36" s="4">
        <v>11</v>
      </c>
      <c r="L36" s="4">
        <v>12</v>
      </c>
      <c r="M36" s="4">
        <v>13</v>
      </c>
      <c r="N36" s="4">
        <v>14</v>
      </c>
    </row>
    <row r="37" spans="1:14" ht="30">
      <c r="A37" s="4">
        <v>25010000</v>
      </c>
      <c r="B37" s="5" t="s">
        <v>7</v>
      </c>
      <c r="C37" s="42">
        <v>121753316.8</v>
      </c>
      <c r="D37" s="42" t="s">
        <v>8</v>
      </c>
      <c r="E37" s="42" t="s">
        <v>8</v>
      </c>
      <c r="F37" s="42">
        <f>C37</f>
        <v>121753316.8</v>
      </c>
      <c r="G37" s="42">
        <v>149078270.37</v>
      </c>
      <c r="H37" s="42" t="s">
        <v>8</v>
      </c>
      <c r="I37" s="42" t="s">
        <v>8</v>
      </c>
      <c r="J37" s="42">
        <f>G37</f>
        <v>149078270.37</v>
      </c>
      <c r="K37" s="42">
        <v>169471900</v>
      </c>
      <c r="L37" s="42" t="s">
        <v>8</v>
      </c>
      <c r="M37" s="42" t="s">
        <v>8</v>
      </c>
      <c r="N37" s="42">
        <f>K37</f>
        <v>169471900</v>
      </c>
    </row>
    <row r="38" spans="1:14" ht="30">
      <c r="A38" s="4">
        <v>25010200</v>
      </c>
      <c r="B38" s="5" t="s">
        <v>273</v>
      </c>
      <c r="C38" s="42"/>
      <c r="D38" s="42"/>
      <c r="E38" s="42"/>
      <c r="F38" s="42">
        <f>C38+D38</f>
        <v>0</v>
      </c>
      <c r="G38" s="42"/>
      <c r="H38" s="138"/>
      <c r="I38" s="42"/>
      <c r="J38" s="42"/>
      <c r="K38" s="42"/>
      <c r="L38" s="42"/>
      <c r="M38" s="42"/>
      <c r="N38" s="42"/>
    </row>
    <row r="39" spans="1:14" ht="30">
      <c r="A39" s="4" t="s">
        <v>160</v>
      </c>
      <c r="B39" s="5" t="s">
        <v>158</v>
      </c>
      <c r="C39" s="42" t="s">
        <v>8</v>
      </c>
      <c r="D39" s="42">
        <v>69412.7</v>
      </c>
      <c r="E39" s="42"/>
      <c r="F39" s="42">
        <f>D39+E39</f>
        <v>69412.7</v>
      </c>
      <c r="G39" s="42" t="s">
        <v>8</v>
      </c>
      <c r="H39" s="139"/>
      <c r="I39" s="42"/>
      <c r="J39" s="44"/>
      <c r="K39" s="42" t="s">
        <v>8</v>
      </c>
      <c r="L39" s="42"/>
      <c r="M39" s="42"/>
      <c r="N39" s="42"/>
    </row>
    <row r="40" spans="1:14" ht="45">
      <c r="A40" s="4" t="s">
        <v>161</v>
      </c>
      <c r="B40" s="5" t="s">
        <v>159</v>
      </c>
      <c r="C40" s="42" t="s">
        <v>8</v>
      </c>
      <c r="D40" s="42"/>
      <c r="E40" s="42"/>
      <c r="F40" s="42">
        <f>D40+E40</f>
        <v>0</v>
      </c>
      <c r="G40" s="42" t="s">
        <v>8</v>
      </c>
      <c r="H40" s="139"/>
      <c r="I40" s="42"/>
      <c r="J40" s="125"/>
      <c r="K40" s="42" t="s">
        <v>8</v>
      </c>
      <c r="L40" s="42"/>
      <c r="M40" s="42"/>
      <c r="N40" s="42"/>
    </row>
    <row r="41" spans="1:14" ht="30">
      <c r="A41" s="4">
        <v>25020100</v>
      </c>
      <c r="B41" s="5" t="s">
        <v>157</v>
      </c>
      <c r="C41" s="42" t="s">
        <v>8</v>
      </c>
      <c r="D41" s="42">
        <v>651485.26</v>
      </c>
      <c r="E41" s="42" t="s">
        <v>6</v>
      </c>
      <c r="F41" s="42">
        <f>D41</f>
        <v>651485.26</v>
      </c>
      <c r="G41" s="42" t="s">
        <v>8</v>
      </c>
      <c r="H41" s="139"/>
      <c r="I41" s="42" t="s">
        <v>6</v>
      </c>
      <c r="J41" s="125"/>
      <c r="K41" s="42" t="s">
        <v>8</v>
      </c>
      <c r="L41" s="42" t="s">
        <v>6</v>
      </c>
      <c r="M41" s="42" t="s">
        <v>6</v>
      </c>
      <c r="N41" s="42"/>
    </row>
    <row r="42" spans="1:14" ht="75">
      <c r="A42" s="4">
        <v>25020200</v>
      </c>
      <c r="B42" s="5" t="s">
        <v>77</v>
      </c>
      <c r="C42" s="42" t="s">
        <v>8</v>
      </c>
      <c r="D42" s="42">
        <v>25414378.35</v>
      </c>
      <c r="E42" s="42"/>
      <c r="F42" s="42">
        <f>D42</f>
        <v>25414378.35</v>
      </c>
      <c r="G42" s="42" t="s">
        <v>8</v>
      </c>
      <c r="H42" s="138">
        <v>28630000</v>
      </c>
      <c r="I42" s="42"/>
      <c r="J42" s="42">
        <f>H42</f>
        <v>28630000</v>
      </c>
      <c r="K42" s="42" t="s">
        <v>8</v>
      </c>
      <c r="L42" s="84">
        <v>33823000</v>
      </c>
      <c r="M42" s="43"/>
      <c r="N42" s="42">
        <f>L42</f>
        <v>33823000</v>
      </c>
    </row>
    <row r="43" spans="1:14" ht="45">
      <c r="A43" s="4">
        <v>602400</v>
      </c>
      <c r="B43" s="5" t="s">
        <v>76</v>
      </c>
      <c r="C43" s="42" t="s">
        <v>8</v>
      </c>
      <c r="D43" s="42">
        <v>4750851</v>
      </c>
      <c r="E43" s="42">
        <v>4750851</v>
      </c>
      <c r="F43" s="42">
        <f>D43</f>
        <v>4750851</v>
      </c>
      <c r="G43" s="42" t="s">
        <v>8</v>
      </c>
      <c r="H43" s="138">
        <v>14547366</v>
      </c>
      <c r="I43" s="42">
        <v>13018366</v>
      </c>
      <c r="J43" s="42">
        <f>H43</f>
        <v>14547366</v>
      </c>
      <c r="K43" s="42" t="s">
        <v>8</v>
      </c>
      <c r="L43" s="142">
        <v>4727000</v>
      </c>
      <c r="M43" s="142">
        <v>4727000</v>
      </c>
      <c r="N43" s="42">
        <f>L43</f>
        <v>4727000</v>
      </c>
    </row>
    <row r="44" spans="1:14" ht="15">
      <c r="A44" s="4" t="s">
        <v>6</v>
      </c>
      <c r="B44" s="4" t="s">
        <v>9</v>
      </c>
      <c r="C44" s="42">
        <f>C37</f>
        <v>121753316.8</v>
      </c>
      <c r="D44" s="42">
        <f>SUM(D38:D43)</f>
        <v>30886127.310000002</v>
      </c>
      <c r="E44" s="42">
        <f>SUM(E39:E43)</f>
        <v>4750851</v>
      </c>
      <c r="F44" s="124">
        <f>SUM(F37:F43)</f>
        <v>152639444.11</v>
      </c>
      <c r="G44" s="42">
        <f>G37</f>
        <v>149078270.37</v>
      </c>
      <c r="H44" s="42">
        <f>SUM(H38:H43)</f>
        <v>43177366</v>
      </c>
      <c r="I44" s="42">
        <f>SUM(I39:I43)</f>
        <v>13018366</v>
      </c>
      <c r="J44" s="42">
        <f>SUM(J37:J43)</f>
        <v>192255636.37</v>
      </c>
      <c r="K44" s="42">
        <f>K37</f>
        <v>169471900</v>
      </c>
      <c r="L44" s="42">
        <f>SUM(L39:L43)</f>
        <v>38550000</v>
      </c>
      <c r="M44" s="42">
        <f>SUM(M39:M43)</f>
        <v>4727000</v>
      </c>
      <c r="N44" s="42">
        <f>SUM(N37:N43)</f>
        <v>208021900</v>
      </c>
    </row>
    <row r="46" spans="1:10" ht="15">
      <c r="A46" s="206" t="s">
        <v>347</v>
      </c>
      <c r="B46" s="206"/>
      <c r="C46" s="206"/>
      <c r="D46" s="206"/>
      <c r="E46" s="206"/>
      <c r="F46" s="206"/>
      <c r="G46" s="206"/>
      <c r="H46" s="206"/>
      <c r="I46" s="206"/>
      <c r="J46" s="206"/>
    </row>
    <row r="47" ht="15">
      <c r="J47" s="3" t="s">
        <v>0</v>
      </c>
    </row>
    <row r="48" spans="1:10" ht="15">
      <c r="A48" s="191" t="s">
        <v>1</v>
      </c>
      <c r="B48" s="191" t="s">
        <v>2</v>
      </c>
      <c r="C48" s="191" t="s">
        <v>89</v>
      </c>
      <c r="D48" s="191"/>
      <c r="E48" s="191"/>
      <c r="F48" s="191"/>
      <c r="G48" s="191" t="s">
        <v>348</v>
      </c>
      <c r="H48" s="191"/>
      <c r="I48" s="191"/>
      <c r="J48" s="191"/>
    </row>
    <row r="49" spans="1:10" ht="60.75" customHeight="1">
      <c r="A49" s="191"/>
      <c r="B49" s="191"/>
      <c r="C49" s="4" t="s">
        <v>3</v>
      </c>
      <c r="D49" s="4" t="s">
        <v>4</v>
      </c>
      <c r="E49" s="4" t="s">
        <v>5</v>
      </c>
      <c r="F49" s="4" t="s">
        <v>51</v>
      </c>
      <c r="G49" s="4" t="s">
        <v>3</v>
      </c>
      <c r="H49" s="4" t="s">
        <v>4</v>
      </c>
      <c r="I49" s="4" t="s">
        <v>5</v>
      </c>
      <c r="J49" s="4" t="s">
        <v>49</v>
      </c>
    </row>
    <row r="50" spans="1:10" ht="15">
      <c r="A50" s="4">
        <v>1</v>
      </c>
      <c r="B50" s="4">
        <v>2</v>
      </c>
      <c r="C50" s="4">
        <v>3</v>
      </c>
      <c r="D50" s="4">
        <v>4</v>
      </c>
      <c r="E50" s="4">
        <v>5</v>
      </c>
      <c r="F50" s="4">
        <v>6</v>
      </c>
      <c r="G50" s="4">
        <v>7</v>
      </c>
      <c r="H50" s="4">
        <v>8</v>
      </c>
      <c r="I50" s="4">
        <v>9</v>
      </c>
      <c r="J50" s="4">
        <v>10</v>
      </c>
    </row>
    <row r="51" spans="1:10" ht="30">
      <c r="A51" s="5" t="s">
        <v>6</v>
      </c>
      <c r="B51" s="5" t="s">
        <v>7</v>
      </c>
      <c r="C51" s="42">
        <f>C109</f>
        <v>181629500</v>
      </c>
      <c r="D51" s="42"/>
      <c r="E51" s="42" t="s">
        <v>6</v>
      </c>
      <c r="F51" s="42">
        <f>C51</f>
        <v>181629500</v>
      </c>
      <c r="G51" s="135">
        <f>G109</f>
        <v>193709000</v>
      </c>
      <c r="H51" s="60" t="s">
        <v>8</v>
      </c>
      <c r="I51" s="60" t="s">
        <v>6</v>
      </c>
      <c r="J51" s="135">
        <f>G51</f>
        <v>193709000</v>
      </c>
    </row>
    <row r="52" spans="1:10" ht="30">
      <c r="A52" s="5" t="s">
        <v>160</v>
      </c>
      <c r="B52" s="5" t="s">
        <v>158</v>
      </c>
      <c r="C52" s="42">
        <f>K38*105.6/100</f>
        <v>0</v>
      </c>
      <c r="D52" s="42">
        <f>L38*105.6/100</f>
        <v>0</v>
      </c>
      <c r="E52" s="42"/>
      <c r="F52" s="42">
        <f>D52</f>
        <v>0</v>
      </c>
      <c r="G52" s="60"/>
      <c r="H52" s="60"/>
      <c r="I52" s="60"/>
      <c r="J52" s="42">
        <f>H52</f>
        <v>0</v>
      </c>
    </row>
    <row r="53" spans="1:10" ht="45">
      <c r="A53" s="5" t="s">
        <v>161</v>
      </c>
      <c r="B53" s="5" t="s">
        <v>159</v>
      </c>
      <c r="C53" s="42"/>
      <c r="D53" s="42">
        <f>L39*105.6/100</f>
        <v>0</v>
      </c>
      <c r="E53" s="42"/>
      <c r="F53" s="42">
        <f>D53</f>
        <v>0</v>
      </c>
      <c r="G53" s="60"/>
      <c r="H53" s="60"/>
      <c r="I53" s="60"/>
      <c r="J53" s="42">
        <f>H53</f>
        <v>0</v>
      </c>
    </row>
    <row r="54" spans="1:10" ht="30">
      <c r="A54" s="4">
        <v>25020100</v>
      </c>
      <c r="B54" s="5" t="s">
        <v>157</v>
      </c>
      <c r="C54" s="42"/>
      <c r="D54" s="42">
        <f>L40*105.6/100</f>
        <v>0</v>
      </c>
      <c r="E54" s="42" t="s">
        <v>6</v>
      </c>
      <c r="F54" s="42">
        <f>D54</f>
        <v>0</v>
      </c>
      <c r="G54" s="60" t="s">
        <v>8</v>
      </c>
      <c r="H54" s="60" t="s">
        <v>6</v>
      </c>
      <c r="I54" s="60" t="s">
        <v>6</v>
      </c>
      <c r="J54" s="42">
        <v>0</v>
      </c>
    </row>
    <row r="55" spans="1:10" ht="75">
      <c r="A55" s="4">
        <v>25020200</v>
      </c>
      <c r="B55" s="5" t="s">
        <v>77</v>
      </c>
      <c r="C55" s="42"/>
      <c r="D55" s="42">
        <v>35740633</v>
      </c>
      <c r="E55" s="42">
        <f>M42*105.6/100</f>
        <v>0</v>
      </c>
      <c r="F55" s="42">
        <f>D55</f>
        <v>35740633</v>
      </c>
      <c r="G55" s="60" t="s">
        <v>8</v>
      </c>
      <c r="H55" s="144">
        <v>37553750</v>
      </c>
      <c r="I55" s="60"/>
      <c r="J55" s="42">
        <f>H55</f>
        <v>37553750</v>
      </c>
    </row>
    <row r="56" spans="1:10" ht="45">
      <c r="A56" s="4">
        <v>602400</v>
      </c>
      <c r="B56" s="5" t="s">
        <v>76</v>
      </c>
      <c r="C56" s="42"/>
      <c r="D56" s="42">
        <v>4852467</v>
      </c>
      <c r="E56" s="42">
        <v>4852467</v>
      </c>
      <c r="F56" s="42">
        <f>D56</f>
        <v>4852467</v>
      </c>
      <c r="G56" s="60" t="s">
        <v>8</v>
      </c>
      <c r="H56" s="144">
        <v>5109650</v>
      </c>
      <c r="I56" s="60">
        <v>5109650</v>
      </c>
      <c r="J56" s="42">
        <f>H56</f>
        <v>5109650</v>
      </c>
    </row>
    <row r="57" spans="1:10" ht="15">
      <c r="A57" s="5" t="s">
        <v>6</v>
      </c>
      <c r="B57" s="4" t="s">
        <v>9</v>
      </c>
      <c r="C57" s="43">
        <f>C51</f>
        <v>181629500</v>
      </c>
      <c r="D57" s="43">
        <f>D51+D52+D53+D54+D55+D56</f>
        <v>40593100</v>
      </c>
      <c r="E57" s="43">
        <f>EE55+E56</f>
        <v>4852467</v>
      </c>
      <c r="F57" s="65">
        <f>SUM(F51:F56)</f>
        <v>222222600</v>
      </c>
      <c r="G57" s="134">
        <f>G51</f>
        <v>193709000</v>
      </c>
      <c r="H57" s="43">
        <f>H55+H56</f>
        <v>42663400</v>
      </c>
      <c r="I57" s="43">
        <f>EI55+I56</f>
        <v>5109650</v>
      </c>
      <c r="J57" s="132">
        <f>SUM(J51:J56)</f>
        <v>236372400</v>
      </c>
    </row>
    <row r="58" ht="15">
      <c r="F58" s="82"/>
    </row>
    <row r="59" spans="1:14" ht="15">
      <c r="A59" s="195"/>
      <c r="B59" s="195"/>
      <c r="C59" s="195"/>
      <c r="D59" s="195"/>
      <c r="E59" s="195"/>
      <c r="F59" s="195"/>
      <c r="G59" s="195"/>
      <c r="H59" s="195"/>
      <c r="I59" s="195"/>
      <c r="J59" s="195"/>
      <c r="K59" s="195"/>
      <c r="L59" s="195"/>
      <c r="M59" s="195"/>
      <c r="N59" s="195"/>
    </row>
    <row r="60" spans="1:14" ht="15">
      <c r="A60" s="195" t="s">
        <v>349</v>
      </c>
      <c r="B60" s="195"/>
      <c r="C60" s="195"/>
      <c r="D60" s="195"/>
      <c r="E60" s="195"/>
      <c r="F60" s="195"/>
      <c r="G60" s="195"/>
      <c r="H60" s="195"/>
      <c r="I60" s="195"/>
      <c r="J60" s="195"/>
      <c r="K60" s="195"/>
      <c r="L60" s="195"/>
      <c r="M60" s="195"/>
      <c r="N60" s="195"/>
    </row>
    <row r="61" spans="1:14" ht="15">
      <c r="A61" s="3"/>
      <c r="N61" s="3" t="s">
        <v>0</v>
      </c>
    </row>
    <row r="62" spans="1:14" ht="21.75" customHeight="1">
      <c r="A62" s="191" t="s">
        <v>11</v>
      </c>
      <c r="B62" s="191" t="s">
        <v>2</v>
      </c>
      <c r="C62" s="191" t="s">
        <v>154</v>
      </c>
      <c r="D62" s="191"/>
      <c r="E62" s="191"/>
      <c r="F62" s="191"/>
      <c r="G62" s="191" t="s">
        <v>345</v>
      </c>
      <c r="H62" s="191"/>
      <c r="I62" s="191"/>
      <c r="J62" s="191"/>
      <c r="K62" s="207" t="s">
        <v>346</v>
      </c>
      <c r="L62" s="207"/>
      <c r="M62" s="207"/>
      <c r="N62" s="207"/>
    </row>
    <row r="63" spans="1:14" ht="63" customHeight="1">
      <c r="A63" s="191"/>
      <c r="B63" s="191"/>
      <c r="C63" s="4" t="s">
        <v>3</v>
      </c>
      <c r="D63" s="4" t="s">
        <v>4</v>
      </c>
      <c r="E63" s="4" t="s">
        <v>5</v>
      </c>
      <c r="F63" s="4" t="s">
        <v>51</v>
      </c>
      <c r="G63" s="4" t="s">
        <v>3</v>
      </c>
      <c r="H63" s="4" t="s">
        <v>4</v>
      </c>
      <c r="I63" s="4" t="s">
        <v>5</v>
      </c>
      <c r="J63" s="4" t="s">
        <v>49</v>
      </c>
      <c r="K63" s="4" t="s">
        <v>3</v>
      </c>
      <c r="L63" s="4" t="s">
        <v>4</v>
      </c>
      <c r="M63" s="4" t="s">
        <v>5</v>
      </c>
      <c r="N63" s="4" t="s">
        <v>50</v>
      </c>
    </row>
    <row r="64" spans="1:17" ht="15">
      <c r="A64" s="4">
        <v>1</v>
      </c>
      <c r="B64" s="4">
        <v>2</v>
      </c>
      <c r="C64" s="4">
        <v>3</v>
      </c>
      <c r="D64" s="4">
        <v>4</v>
      </c>
      <c r="E64" s="4">
        <v>5</v>
      </c>
      <c r="F64" s="4">
        <v>6</v>
      </c>
      <c r="G64" s="4">
        <v>7</v>
      </c>
      <c r="H64" s="4">
        <v>8</v>
      </c>
      <c r="I64" s="4">
        <v>9</v>
      </c>
      <c r="J64" s="4">
        <v>10</v>
      </c>
      <c r="K64" s="46">
        <v>11</v>
      </c>
      <c r="L64" s="4">
        <v>12</v>
      </c>
      <c r="M64" s="4">
        <v>13</v>
      </c>
      <c r="N64" s="4">
        <v>14</v>
      </c>
      <c r="Q64" s="29"/>
    </row>
    <row r="65" spans="1:17" ht="15">
      <c r="A65" s="20">
        <v>2111</v>
      </c>
      <c r="B65" s="18" t="s">
        <v>98</v>
      </c>
      <c r="C65" s="43">
        <v>62111421.72</v>
      </c>
      <c r="D65" s="43"/>
      <c r="E65" s="43"/>
      <c r="F65" s="43">
        <f>C65+D65</f>
        <v>62111421.72</v>
      </c>
      <c r="G65" s="84">
        <v>78162100</v>
      </c>
      <c r="H65" s="106"/>
      <c r="I65" s="106"/>
      <c r="J65" s="84">
        <f>G65+H65</f>
        <v>78162100</v>
      </c>
      <c r="K65" s="84">
        <v>92690000</v>
      </c>
      <c r="L65" s="106"/>
      <c r="M65" s="106"/>
      <c r="N65" s="43">
        <f>K65+L65</f>
        <v>92690000</v>
      </c>
      <c r="Q65" s="29"/>
    </row>
    <row r="66" spans="1:17" ht="15">
      <c r="A66" s="20">
        <v>2120</v>
      </c>
      <c r="B66" s="18" t="s">
        <v>99</v>
      </c>
      <c r="C66" s="43">
        <v>13521552.03</v>
      </c>
      <c r="D66" s="43"/>
      <c r="E66" s="43"/>
      <c r="F66" s="43">
        <f aca="true" t="shared" si="0" ref="F66:F78">C66+D66</f>
        <v>13521552.03</v>
      </c>
      <c r="G66" s="84">
        <v>17024753</v>
      </c>
      <c r="H66" s="106"/>
      <c r="I66" s="106"/>
      <c r="J66" s="84">
        <f aca="true" t="shared" si="1" ref="J66:J79">G66+H66</f>
        <v>17024753</v>
      </c>
      <c r="K66" s="84">
        <v>20364400</v>
      </c>
      <c r="L66" s="106"/>
      <c r="M66" s="106"/>
      <c r="N66" s="43">
        <f aca="true" t="shared" si="2" ref="N66:N78">K66+L66</f>
        <v>20364400</v>
      </c>
      <c r="Q66" s="29"/>
    </row>
    <row r="67" spans="1:17" ht="26.25">
      <c r="A67" s="20">
        <v>2210</v>
      </c>
      <c r="B67" s="18" t="s">
        <v>100</v>
      </c>
      <c r="C67" s="43">
        <v>7977679.96</v>
      </c>
      <c r="D67" s="43">
        <v>6069372.58</v>
      </c>
      <c r="E67" s="43"/>
      <c r="F67" s="43">
        <f t="shared" si="0"/>
        <v>14047052.54</v>
      </c>
      <c r="G67" s="84">
        <v>9235283</v>
      </c>
      <c r="H67" s="141">
        <v>6576177</v>
      </c>
      <c r="I67" s="141"/>
      <c r="J67" s="141">
        <f t="shared" si="1"/>
        <v>15811460</v>
      </c>
      <c r="K67" s="84">
        <v>9363600</v>
      </c>
      <c r="L67" s="84">
        <v>8618700</v>
      </c>
      <c r="M67" s="106"/>
      <c r="N67" s="43">
        <f t="shared" si="2"/>
        <v>17982300</v>
      </c>
      <c r="Q67" s="29"/>
    </row>
    <row r="68" spans="1:17" ht="15" customHeight="1">
      <c r="A68" s="20">
        <v>2220</v>
      </c>
      <c r="B68" s="18" t="s">
        <v>101</v>
      </c>
      <c r="C68" s="43">
        <v>1291819.15</v>
      </c>
      <c r="D68" s="43">
        <v>2297242.11</v>
      </c>
      <c r="E68" s="43"/>
      <c r="F68" s="43">
        <f t="shared" si="0"/>
        <v>3589061.26</v>
      </c>
      <c r="G68" s="84">
        <v>1407525</v>
      </c>
      <c r="H68" s="141">
        <v>1829318</v>
      </c>
      <c r="I68" s="141"/>
      <c r="J68" s="141">
        <f t="shared" si="1"/>
        <v>3236843</v>
      </c>
      <c r="K68" s="84">
        <v>1481100</v>
      </c>
      <c r="L68" s="84">
        <v>2007500</v>
      </c>
      <c r="M68" s="106"/>
      <c r="N68" s="43">
        <f t="shared" si="2"/>
        <v>3488600</v>
      </c>
      <c r="Q68" s="29"/>
    </row>
    <row r="69" spans="1:17" ht="15">
      <c r="A69" s="20">
        <v>2230</v>
      </c>
      <c r="B69" s="18" t="s">
        <v>102</v>
      </c>
      <c r="C69" s="43">
        <v>12784534.46</v>
      </c>
      <c r="D69" s="43">
        <v>14678522.59</v>
      </c>
      <c r="E69" s="43"/>
      <c r="F69" s="43">
        <f t="shared" si="0"/>
        <v>27463057.05</v>
      </c>
      <c r="G69" s="84">
        <v>15953164.37</v>
      </c>
      <c r="H69" s="141">
        <v>19967305</v>
      </c>
      <c r="I69" s="141"/>
      <c r="J69" s="141">
        <f t="shared" si="1"/>
        <v>35920469.37</v>
      </c>
      <c r="K69" s="84">
        <v>17150000</v>
      </c>
      <c r="L69" s="84">
        <v>21059100</v>
      </c>
      <c r="M69" s="106"/>
      <c r="N69" s="43">
        <f t="shared" si="2"/>
        <v>38209100</v>
      </c>
      <c r="Q69" s="29"/>
    </row>
    <row r="70" spans="1:17" ht="15">
      <c r="A70" s="20">
        <v>2240</v>
      </c>
      <c r="B70" s="18" t="s">
        <v>103</v>
      </c>
      <c r="C70" s="43">
        <v>3299472.27</v>
      </c>
      <c r="D70" s="43">
        <v>1149942.75</v>
      </c>
      <c r="E70" s="43"/>
      <c r="F70" s="43">
        <f t="shared" si="0"/>
        <v>4449415.02</v>
      </c>
      <c r="G70" s="84">
        <v>2743109</v>
      </c>
      <c r="H70" s="141">
        <v>257200</v>
      </c>
      <c r="I70" s="141"/>
      <c r="J70" s="141">
        <f t="shared" si="1"/>
        <v>3000309</v>
      </c>
      <c r="K70" s="84">
        <v>2925800</v>
      </c>
      <c r="L70" s="84">
        <v>280300</v>
      </c>
      <c r="M70" s="106"/>
      <c r="N70" s="43">
        <f t="shared" si="2"/>
        <v>3206100</v>
      </c>
      <c r="Q70" s="29"/>
    </row>
    <row r="71" spans="1:14" ht="15">
      <c r="A71" s="20">
        <v>2250</v>
      </c>
      <c r="B71" s="18" t="s">
        <v>104</v>
      </c>
      <c r="C71" s="43">
        <v>60819.11</v>
      </c>
      <c r="D71" s="43"/>
      <c r="E71" s="43"/>
      <c r="F71" s="43">
        <f t="shared" si="0"/>
        <v>60819.11</v>
      </c>
      <c r="G71" s="84">
        <v>68444</v>
      </c>
      <c r="H71" s="141"/>
      <c r="I71" s="141"/>
      <c r="J71" s="141">
        <f t="shared" si="1"/>
        <v>68444</v>
      </c>
      <c r="K71" s="84">
        <v>77000</v>
      </c>
      <c r="L71" s="106"/>
      <c r="M71" s="106"/>
      <c r="N71" s="43">
        <f t="shared" si="2"/>
        <v>77000</v>
      </c>
    </row>
    <row r="72" spans="1:17" ht="26.25">
      <c r="A72" s="20">
        <v>2270</v>
      </c>
      <c r="B72" s="18" t="s">
        <v>105</v>
      </c>
      <c r="C72" s="85">
        <v>19890393.59</v>
      </c>
      <c r="D72" s="43"/>
      <c r="E72" s="43"/>
      <c r="F72" s="43">
        <f t="shared" si="0"/>
        <v>19890393.59</v>
      </c>
      <c r="G72" s="84">
        <v>23581600</v>
      </c>
      <c r="H72" s="141"/>
      <c r="I72" s="141"/>
      <c r="J72" s="141">
        <f t="shared" si="1"/>
        <v>23581600</v>
      </c>
      <c r="K72" s="84">
        <v>24405700</v>
      </c>
      <c r="L72" s="106"/>
      <c r="M72" s="106"/>
      <c r="N72" s="43">
        <f t="shared" si="2"/>
        <v>24405700</v>
      </c>
      <c r="Q72" s="29"/>
    </row>
    <row r="73" spans="1:14" ht="39">
      <c r="A73" s="20">
        <v>2282</v>
      </c>
      <c r="B73" s="18" t="s">
        <v>106</v>
      </c>
      <c r="C73" s="43">
        <v>54473.87</v>
      </c>
      <c r="D73" s="43"/>
      <c r="E73" s="43"/>
      <c r="F73" s="43">
        <f t="shared" si="0"/>
        <v>54473.87</v>
      </c>
      <c r="G73" s="84">
        <v>101936</v>
      </c>
      <c r="H73" s="141"/>
      <c r="I73" s="141"/>
      <c r="J73" s="141">
        <f t="shared" si="1"/>
        <v>101936</v>
      </c>
      <c r="K73" s="84">
        <v>126100</v>
      </c>
      <c r="L73" s="106"/>
      <c r="M73" s="106"/>
      <c r="N73" s="43">
        <f t="shared" si="2"/>
        <v>126100</v>
      </c>
    </row>
    <row r="74" spans="1:14" ht="15">
      <c r="A74" s="20">
        <v>2700</v>
      </c>
      <c r="B74" s="18" t="s">
        <v>107</v>
      </c>
      <c r="C74" s="43">
        <v>613507.86</v>
      </c>
      <c r="D74" s="43"/>
      <c r="E74" s="43"/>
      <c r="F74" s="43">
        <f t="shared" si="0"/>
        <v>613507.86</v>
      </c>
      <c r="G74" s="84">
        <v>604869</v>
      </c>
      <c r="H74" s="141"/>
      <c r="I74" s="141"/>
      <c r="J74" s="141">
        <f t="shared" si="1"/>
        <v>604869</v>
      </c>
      <c r="K74" s="84">
        <v>659800</v>
      </c>
      <c r="L74" s="106"/>
      <c r="M74" s="106"/>
      <c r="N74" s="43">
        <f t="shared" si="2"/>
        <v>659800</v>
      </c>
    </row>
    <row r="75" spans="1:14" ht="15">
      <c r="A75" s="20">
        <v>2800</v>
      </c>
      <c r="B75" s="18" t="s">
        <v>108</v>
      </c>
      <c r="C75" s="43">
        <v>147642.78</v>
      </c>
      <c r="D75" s="43">
        <v>22617.96</v>
      </c>
      <c r="E75" s="43"/>
      <c r="F75" s="43">
        <f t="shared" si="0"/>
        <v>170260.74</v>
      </c>
      <c r="G75" s="84">
        <v>195487</v>
      </c>
      <c r="H75" s="141"/>
      <c r="I75" s="141"/>
      <c r="J75" s="141">
        <f t="shared" si="1"/>
        <v>195487</v>
      </c>
      <c r="K75" s="84">
        <v>228400</v>
      </c>
      <c r="L75" s="106"/>
      <c r="M75" s="106"/>
      <c r="N75" s="43">
        <f t="shared" si="2"/>
        <v>228400</v>
      </c>
    </row>
    <row r="76" spans="1:14" ht="26.25">
      <c r="A76" s="20">
        <v>3110</v>
      </c>
      <c r="B76" s="18" t="s">
        <v>109</v>
      </c>
      <c r="C76" s="43"/>
      <c r="D76" s="43">
        <v>2384825.36</v>
      </c>
      <c r="E76" s="84">
        <v>467247.04</v>
      </c>
      <c r="F76" s="43">
        <f t="shared" si="0"/>
        <v>2384825.36</v>
      </c>
      <c r="G76" s="106"/>
      <c r="H76" s="141">
        <v>3428182</v>
      </c>
      <c r="I76" s="164">
        <v>1899182</v>
      </c>
      <c r="J76" s="141">
        <f t="shared" si="1"/>
        <v>3428182</v>
      </c>
      <c r="K76" s="84"/>
      <c r="L76" s="84">
        <v>1967400</v>
      </c>
      <c r="M76" s="84">
        <v>110000</v>
      </c>
      <c r="N76" s="43">
        <f t="shared" si="2"/>
        <v>1967400</v>
      </c>
    </row>
    <row r="77" spans="1:14" ht="15">
      <c r="A77" s="20">
        <v>3132</v>
      </c>
      <c r="B77" s="18" t="s">
        <v>110</v>
      </c>
      <c r="C77" s="43"/>
      <c r="D77" s="43">
        <v>4283603.96</v>
      </c>
      <c r="E77" s="43">
        <v>4283603.96</v>
      </c>
      <c r="F77" s="43">
        <f t="shared" si="0"/>
        <v>4283603.96</v>
      </c>
      <c r="G77" s="106"/>
      <c r="H77" s="171">
        <v>11119184</v>
      </c>
      <c r="I77" s="171">
        <v>11119184</v>
      </c>
      <c r="J77" s="141">
        <f t="shared" si="1"/>
        <v>11119184</v>
      </c>
      <c r="K77" s="106"/>
      <c r="L77" s="109">
        <v>4617000</v>
      </c>
      <c r="M77" s="109">
        <v>4617000</v>
      </c>
      <c r="N77" s="43">
        <f t="shared" si="2"/>
        <v>4617000</v>
      </c>
    </row>
    <row r="78" spans="1:14" ht="20.25" customHeight="1">
      <c r="A78" s="20">
        <v>3142</v>
      </c>
      <c r="B78" s="18" t="s">
        <v>111</v>
      </c>
      <c r="C78" s="43"/>
      <c r="D78" s="43"/>
      <c r="E78" s="43"/>
      <c r="F78" s="43">
        <f t="shared" si="0"/>
        <v>0</v>
      </c>
      <c r="G78" s="84"/>
      <c r="H78" s="141">
        <v>0</v>
      </c>
      <c r="I78" s="141">
        <v>0</v>
      </c>
      <c r="J78" s="141">
        <f t="shared" si="1"/>
        <v>0</v>
      </c>
      <c r="K78" s="43"/>
      <c r="L78" s="43">
        <v>0</v>
      </c>
      <c r="M78" s="43">
        <v>0</v>
      </c>
      <c r="N78" s="43">
        <f t="shared" si="2"/>
        <v>0</v>
      </c>
    </row>
    <row r="79" spans="1:14" ht="15">
      <c r="A79" s="4" t="s">
        <v>6</v>
      </c>
      <c r="B79" s="4" t="s">
        <v>9</v>
      </c>
      <c r="C79" s="43">
        <f>SUM(C65:C78)</f>
        <v>121753316.8</v>
      </c>
      <c r="D79" s="43">
        <f>SUM(D65:D78)</f>
        <v>30886127.310000002</v>
      </c>
      <c r="E79" s="43">
        <f>SUM(E65:E78)</f>
        <v>4750851</v>
      </c>
      <c r="F79" s="43">
        <f>C79+D79</f>
        <v>152639444.11</v>
      </c>
      <c r="G79" s="84">
        <f>SUM(G65:G78)</f>
        <v>149078270.37</v>
      </c>
      <c r="H79" s="84">
        <f>SUM(H65:H78)</f>
        <v>43177366</v>
      </c>
      <c r="I79" s="141">
        <f>SUM(I65:I78)</f>
        <v>13018366</v>
      </c>
      <c r="J79" s="84">
        <f t="shared" si="1"/>
        <v>192255636.37</v>
      </c>
      <c r="K79" s="43">
        <f>SUM(K65:K78)</f>
        <v>169471900</v>
      </c>
      <c r="L79" s="84">
        <f>SUM(L65:L78)</f>
        <v>38550000</v>
      </c>
      <c r="M79" s="43">
        <f>SUM(M65:M78)</f>
        <v>4727000</v>
      </c>
      <c r="N79" s="43">
        <f>K79+L79</f>
        <v>208021900</v>
      </c>
    </row>
    <row r="80" spans="3:17" ht="15">
      <c r="C80" s="8"/>
      <c r="D80" s="8"/>
      <c r="E80" s="8"/>
      <c r="F80" s="8"/>
      <c r="G80" s="8"/>
      <c r="H80" s="140"/>
      <c r="I80" s="8"/>
      <c r="J80" s="8"/>
      <c r="K80" s="8"/>
      <c r="L80" s="8"/>
      <c r="M80" s="8"/>
      <c r="N80" s="8"/>
      <c r="P80" s="22"/>
      <c r="Q80" s="22"/>
    </row>
    <row r="81" spans="16:17" ht="15">
      <c r="P81" s="22"/>
      <c r="Q81" s="22"/>
    </row>
    <row r="82" spans="1:14" ht="15">
      <c r="A82" s="200" t="s">
        <v>358</v>
      </c>
      <c r="B82" s="200"/>
      <c r="C82" s="200"/>
      <c r="D82" s="200"/>
      <c r="E82" s="200"/>
      <c r="F82" s="200"/>
      <c r="G82" s="200"/>
      <c r="H82" s="200"/>
      <c r="I82" s="200"/>
      <c r="J82" s="200"/>
      <c r="K82" s="200"/>
      <c r="L82" s="200"/>
      <c r="M82" s="200"/>
      <c r="N82" s="200"/>
    </row>
    <row r="83" ht="15">
      <c r="N83" s="3" t="s">
        <v>0</v>
      </c>
    </row>
    <row r="84" spans="1:14" ht="15" customHeight="1">
      <c r="A84" s="191" t="s">
        <v>12</v>
      </c>
      <c r="B84" s="191" t="s">
        <v>2</v>
      </c>
      <c r="C84" s="191" t="s">
        <v>344</v>
      </c>
      <c r="D84" s="191"/>
      <c r="E84" s="191"/>
      <c r="F84" s="191"/>
      <c r="G84" s="191" t="s">
        <v>345</v>
      </c>
      <c r="H84" s="191"/>
      <c r="I84" s="191"/>
      <c r="J84" s="191"/>
      <c r="K84" s="191" t="s">
        <v>346</v>
      </c>
      <c r="L84" s="191"/>
      <c r="M84" s="191"/>
      <c r="N84" s="191"/>
    </row>
    <row r="85" spans="1:14" ht="58.5" customHeight="1">
      <c r="A85" s="191"/>
      <c r="B85" s="191"/>
      <c r="C85" s="4" t="s">
        <v>3</v>
      </c>
      <c r="D85" s="4" t="s">
        <v>4</v>
      </c>
      <c r="E85" s="4" t="s">
        <v>5</v>
      </c>
      <c r="F85" s="4" t="s">
        <v>51</v>
      </c>
      <c r="G85" s="4" t="s">
        <v>3</v>
      </c>
      <c r="H85" s="4" t="s">
        <v>4</v>
      </c>
      <c r="I85" s="4" t="s">
        <v>5</v>
      </c>
      <c r="J85" s="4" t="s">
        <v>49</v>
      </c>
      <c r="K85" s="4" t="s">
        <v>3</v>
      </c>
      <c r="L85" s="4" t="s">
        <v>4</v>
      </c>
      <c r="M85" s="4" t="s">
        <v>5</v>
      </c>
      <c r="N85" s="4" t="s">
        <v>50</v>
      </c>
    </row>
    <row r="86" spans="1:14" ht="15">
      <c r="A86" s="4">
        <v>1</v>
      </c>
      <c r="B86" s="4">
        <v>2</v>
      </c>
      <c r="C86" s="4">
        <v>3</v>
      </c>
      <c r="D86" s="4">
        <v>4</v>
      </c>
      <c r="E86" s="4">
        <v>5</v>
      </c>
      <c r="F86" s="4">
        <v>6</v>
      </c>
      <c r="G86" s="4">
        <v>7</v>
      </c>
      <c r="H86" s="4">
        <v>8</v>
      </c>
      <c r="I86" s="4">
        <v>9</v>
      </c>
      <c r="J86" s="4">
        <v>10</v>
      </c>
      <c r="K86" s="4">
        <v>11</v>
      </c>
      <c r="L86" s="4">
        <v>12</v>
      </c>
      <c r="M86" s="4">
        <v>13</v>
      </c>
      <c r="N86" s="4">
        <v>14</v>
      </c>
    </row>
    <row r="87" spans="1:14" ht="15">
      <c r="A87" s="5" t="s">
        <v>6</v>
      </c>
      <c r="B87" s="5" t="s">
        <v>6</v>
      </c>
      <c r="C87" s="5" t="s">
        <v>6</v>
      </c>
      <c r="D87" s="5" t="s">
        <v>6</v>
      </c>
      <c r="E87" s="5" t="s">
        <v>6</v>
      </c>
      <c r="F87" s="5" t="s">
        <v>6</v>
      </c>
      <c r="G87" s="5" t="s">
        <v>6</v>
      </c>
      <c r="H87" s="5" t="s">
        <v>6</v>
      </c>
      <c r="I87" s="5" t="s">
        <v>6</v>
      </c>
      <c r="J87" s="5" t="s">
        <v>6</v>
      </c>
      <c r="K87" s="4" t="s">
        <v>6</v>
      </c>
      <c r="L87" s="5" t="s">
        <v>6</v>
      </c>
      <c r="M87" s="5" t="s">
        <v>6</v>
      </c>
      <c r="N87" s="5" t="s">
        <v>6</v>
      </c>
    </row>
    <row r="88" spans="1:14" ht="15">
      <c r="A88" s="4" t="s">
        <v>6</v>
      </c>
      <c r="B88" s="4" t="s">
        <v>9</v>
      </c>
      <c r="C88" s="4" t="s">
        <v>6</v>
      </c>
      <c r="D88" s="4" t="s">
        <v>6</v>
      </c>
      <c r="E88" s="4" t="s">
        <v>6</v>
      </c>
      <c r="F88" s="4" t="s">
        <v>6</v>
      </c>
      <c r="G88" s="4" t="s">
        <v>6</v>
      </c>
      <c r="H88" s="4" t="s">
        <v>6</v>
      </c>
      <c r="I88" s="4" t="s">
        <v>6</v>
      </c>
      <c r="J88" s="4" t="s">
        <v>6</v>
      </c>
      <c r="K88" s="4" t="s">
        <v>6</v>
      </c>
      <c r="L88" s="4" t="s">
        <v>6</v>
      </c>
      <c r="M88" s="4" t="s">
        <v>6</v>
      </c>
      <c r="N88" s="4" t="s">
        <v>6</v>
      </c>
    </row>
    <row r="90" spans="1:10" ht="15">
      <c r="A90" s="206" t="s">
        <v>350</v>
      </c>
      <c r="B90" s="206"/>
      <c r="C90" s="206"/>
      <c r="D90" s="206"/>
      <c r="E90" s="206"/>
      <c r="F90" s="206"/>
      <c r="G90" s="206"/>
      <c r="H90" s="206"/>
      <c r="I90" s="206"/>
      <c r="J90" s="206"/>
    </row>
    <row r="91" ht="15">
      <c r="J91" s="3" t="s">
        <v>0</v>
      </c>
    </row>
    <row r="92" spans="1:10" ht="21.75" customHeight="1">
      <c r="A92" s="191" t="s">
        <v>11</v>
      </c>
      <c r="B92" s="191" t="s">
        <v>2</v>
      </c>
      <c r="C92" s="191" t="s">
        <v>89</v>
      </c>
      <c r="D92" s="191"/>
      <c r="E92" s="191"/>
      <c r="F92" s="191"/>
      <c r="G92" s="191" t="s">
        <v>348</v>
      </c>
      <c r="H92" s="191"/>
      <c r="I92" s="191"/>
      <c r="J92" s="191"/>
    </row>
    <row r="93" spans="1:10" ht="61.5" customHeight="1">
      <c r="A93" s="191"/>
      <c r="B93" s="191"/>
      <c r="C93" s="4" t="s">
        <v>3</v>
      </c>
      <c r="D93" s="4" t="s">
        <v>4</v>
      </c>
      <c r="E93" s="4" t="s">
        <v>5</v>
      </c>
      <c r="F93" s="4" t="s">
        <v>51</v>
      </c>
      <c r="G93" s="4" t="s">
        <v>3</v>
      </c>
      <c r="H93" s="4" t="s">
        <v>4</v>
      </c>
      <c r="I93" s="4" t="s">
        <v>5</v>
      </c>
      <c r="J93" s="4" t="s">
        <v>49</v>
      </c>
    </row>
    <row r="94" spans="1:10" ht="15">
      <c r="A94" s="4">
        <v>1</v>
      </c>
      <c r="B94" s="4">
        <v>2</v>
      </c>
      <c r="C94" s="4">
        <v>3</v>
      </c>
      <c r="D94" s="4">
        <v>4</v>
      </c>
      <c r="E94" s="4">
        <v>5</v>
      </c>
      <c r="F94" s="4">
        <v>6</v>
      </c>
      <c r="G94" s="4">
        <v>7</v>
      </c>
      <c r="H94" s="4">
        <v>8</v>
      </c>
      <c r="I94" s="4">
        <v>9</v>
      </c>
      <c r="J94" s="4">
        <v>10</v>
      </c>
    </row>
    <row r="95" spans="1:14" ht="15">
      <c r="A95" s="20">
        <v>2111</v>
      </c>
      <c r="B95" s="18" t="s">
        <v>98</v>
      </c>
      <c r="C95" s="142">
        <v>99641750</v>
      </c>
      <c r="D95" s="38">
        <v>0</v>
      </c>
      <c r="E95" s="38" t="s">
        <v>6</v>
      </c>
      <c r="F95" s="38">
        <f>C95+D95</f>
        <v>99641750</v>
      </c>
      <c r="G95" s="142">
        <v>106815950</v>
      </c>
      <c r="H95" s="38">
        <v>0</v>
      </c>
      <c r="I95" s="38" t="s">
        <v>6</v>
      </c>
      <c r="J95" s="131">
        <f>G95+H95</f>
        <v>106815950</v>
      </c>
      <c r="K95" s="21" t="s">
        <v>6</v>
      </c>
      <c r="L95" s="22" t="s">
        <v>6</v>
      </c>
      <c r="M95" s="22" t="s">
        <v>6</v>
      </c>
      <c r="N95" s="22" t="s">
        <v>6</v>
      </c>
    </row>
    <row r="96" spans="1:14" ht="15">
      <c r="A96" s="20">
        <v>2120</v>
      </c>
      <c r="B96" s="18" t="s">
        <v>99</v>
      </c>
      <c r="C96" s="109">
        <v>21921185</v>
      </c>
      <c r="D96" s="142"/>
      <c r="E96" s="142"/>
      <c r="F96" s="142">
        <f aca="true" t="shared" si="3" ref="F96:F108">C96+D96</f>
        <v>21921185</v>
      </c>
      <c r="G96" s="109">
        <v>23499510</v>
      </c>
      <c r="H96" s="142"/>
      <c r="I96" s="142"/>
      <c r="J96" s="142">
        <f aca="true" t="shared" si="4" ref="J96:J108">G96+H96</f>
        <v>23499510</v>
      </c>
      <c r="K96" s="21"/>
      <c r="L96" s="22"/>
      <c r="M96" s="22"/>
      <c r="N96" s="22"/>
    </row>
    <row r="97" spans="1:14" ht="26.25">
      <c r="A97" s="20">
        <v>2210</v>
      </c>
      <c r="B97" s="18" t="s">
        <v>100</v>
      </c>
      <c r="C97" s="109">
        <v>9859870</v>
      </c>
      <c r="D97" s="142">
        <v>9075491</v>
      </c>
      <c r="E97" s="142"/>
      <c r="F97" s="142">
        <f t="shared" si="3"/>
        <v>18935361</v>
      </c>
      <c r="G97" s="109">
        <v>10362720</v>
      </c>
      <c r="H97" s="142">
        <v>9538341</v>
      </c>
      <c r="I97" s="142"/>
      <c r="J97" s="142">
        <f t="shared" si="4"/>
        <v>19901061</v>
      </c>
      <c r="K97" s="21"/>
      <c r="L97" s="22"/>
      <c r="M97" s="22"/>
      <c r="N97" s="22"/>
    </row>
    <row r="98" spans="1:14" ht="18.75" customHeight="1">
      <c r="A98" s="20">
        <v>2220</v>
      </c>
      <c r="B98" s="18" t="s">
        <v>101</v>
      </c>
      <c r="C98" s="109">
        <v>1559600</v>
      </c>
      <c r="D98" s="142">
        <v>2113898</v>
      </c>
      <c r="E98" s="142"/>
      <c r="F98" s="142">
        <f t="shared" si="3"/>
        <v>3673498</v>
      </c>
      <c r="G98" s="109">
        <v>1639140</v>
      </c>
      <c r="H98" s="142">
        <v>2221706</v>
      </c>
      <c r="I98" s="142"/>
      <c r="J98" s="142">
        <f t="shared" si="4"/>
        <v>3860846</v>
      </c>
      <c r="K98" s="21"/>
      <c r="L98" s="22"/>
      <c r="M98" s="22"/>
      <c r="N98" s="22"/>
    </row>
    <row r="99" spans="1:14" ht="15">
      <c r="A99" s="20">
        <v>2230</v>
      </c>
      <c r="B99" s="18" t="s">
        <v>102</v>
      </c>
      <c r="C99" s="109">
        <v>18058950</v>
      </c>
      <c r="D99" s="142">
        <v>22175232</v>
      </c>
      <c r="E99" s="142"/>
      <c r="F99" s="142">
        <f t="shared" si="3"/>
        <v>40234182</v>
      </c>
      <c r="G99" s="109">
        <v>18979950</v>
      </c>
      <c r="H99" s="142">
        <v>23306169</v>
      </c>
      <c r="I99" s="142"/>
      <c r="J99" s="142">
        <f t="shared" si="4"/>
        <v>42286119</v>
      </c>
      <c r="K99" s="21"/>
      <c r="L99" s="22"/>
      <c r="M99" s="22"/>
      <c r="N99" s="22"/>
    </row>
    <row r="100" spans="1:14" ht="15">
      <c r="A100" s="20">
        <v>2240</v>
      </c>
      <c r="B100" s="18" t="s">
        <v>103</v>
      </c>
      <c r="C100" s="109">
        <v>3080870</v>
      </c>
      <c r="D100" s="142">
        <v>295156</v>
      </c>
      <c r="E100" s="142"/>
      <c r="F100" s="142">
        <f t="shared" si="3"/>
        <v>3376026</v>
      </c>
      <c r="G100" s="109">
        <v>3238000</v>
      </c>
      <c r="H100" s="142">
        <v>310209</v>
      </c>
      <c r="I100" s="142"/>
      <c r="J100" s="142">
        <f t="shared" si="4"/>
        <v>3548209</v>
      </c>
      <c r="K100" s="21"/>
      <c r="L100" s="22"/>
      <c r="M100" s="22"/>
      <c r="N100" s="22"/>
    </row>
    <row r="101" spans="1:14" ht="15">
      <c r="A101" s="20">
        <v>2250</v>
      </c>
      <c r="B101" s="18" t="s">
        <v>104</v>
      </c>
      <c r="C101" s="109">
        <v>81080</v>
      </c>
      <c r="D101" s="142"/>
      <c r="E101" s="142"/>
      <c r="F101" s="142">
        <f t="shared" si="3"/>
        <v>81080</v>
      </c>
      <c r="G101" s="109">
        <v>85220</v>
      </c>
      <c r="H101" s="142"/>
      <c r="I101" s="142"/>
      <c r="J101" s="142">
        <f t="shared" si="4"/>
        <v>85220</v>
      </c>
      <c r="K101" s="21"/>
      <c r="L101" s="22"/>
      <c r="M101" s="22"/>
      <c r="N101" s="22"/>
    </row>
    <row r="102" spans="1:14" ht="20.25" customHeight="1">
      <c r="A102" s="20">
        <v>2270</v>
      </c>
      <c r="B102" s="18" t="s">
        <v>105</v>
      </c>
      <c r="C102" s="109">
        <v>26358160</v>
      </c>
      <c r="D102" s="142"/>
      <c r="E102" s="142"/>
      <c r="F102" s="142">
        <f t="shared" si="3"/>
        <v>26358160</v>
      </c>
      <c r="G102" s="109">
        <v>27966010</v>
      </c>
      <c r="H102" s="142"/>
      <c r="I102" s="142"/>
      <c r="J102" s="142">
        <f t="shared" si="4"/>
        <v>27966010</v>
      </c>
      <c r="K102" s="21"/>
      <c r="L102" s="22"/>
      <c r="M102" s="22"/>
      <c r="N102" s="22"/>
    </row>
    <row r="103" spans="1:14" ht="15" customHeight="1">
      <c r="A103" s="20">
        <v>2282</v>
      </c>
      <c r="B103" s="18" t="s">
        <v>106</v>
      </c>
      <c r="C103" s="109">
        <v>132780</v>
      </c>
      <c r="D103" s="142"/>
      <c r="E103" s="142"/>
      <c r="F103" s="142">
        <f t="shared" si="3"/>
        <v>132780</v>
      </c>
      <c r="G103" s="109">
        <v>139550</v>
      </c>
      <c r="H103" s="142"/>
      <c r="I103" s="142"/>
      <c r="J103" s="142">
        <f t="shared" si="4"/>
        <v>139550</v>
      </c>
      <c r="K103" s="21"/>
      <c r="L103" s="22"/>
      <c r="M103" s="22"/>
      <c r="N103" s="22"/>
    </row>
    <row r="104" spans="1:14" ht="15">
      <c r="A104" s="19">
        <v>2700</v>
      </c>
      <c r="B104" s="17" t="s">
        <v>107</v>
      </c>
      <c r="C104" s="109">
        <v>694750</v>
      </c>
      <c r="D104" s="142"/>
      <c r="E104" s="142"/>
      <c r="F104" s="142">
        <f t="shared" si="3"/>
        <v>694750</v>
      </c>
      <c r="G104" s="109">
        <v>730180</v>
      </c>
      <c r="H104" s="142"/>
      <c r="I104" s="142"/>
      <c r="J104" s="142">
        <f t="shared" si="4"/>
        <v>730180</v>
      </c>
      <c r="K104" s="21"/>
      <c r="L104" s="22"/>
      <c r="M104" s="22"/>
      <c r="N104" s="22"/>
    </row>
    <row r="105" spans="1:14" ht="15">
      <c r="A105" s="19">
        <v>2800</v>
      </c>
      <c r="B105" s="18" t="s">
        <v>108</v>
      </c>
      <c r="C105" s="109">
        <v>240505</v>
      </c>
      <c r="D105" s="142"/>
      <c r="E105" s="142"/>
      <c r="F105" s="142">
        <f t="shared" si="3"/>
        <v>240505</v>
      </c>
      <c r="G105" s="109">
        <v>252770</v>
      </c>
      <c r="H105" s="142"/>
      <c r="I105" s="142"/>
      <c r="J105" s="142">
        <f t="shared" si="4"/>
        <v>252770</v>
      </c>
      <c r="K105" s="21"/>
      <c r="L105" s="22"/>
      <c r="M105" s="22"/>
      <c r="N105" s="22"/>
    </row>
    <row r="106" spans="1:14" ht="26.25">
      <c r="A106" s="20">
        <v>3110</v>
      </c>
      <c r="B106" s="18" t="s">
        <v>109</v>
      </c>
      <c r="C106" s="109">
        <f>K76*1.06873</f>
        <v>0</v>
      </c>
      <c r="D106" s="109">
        <v>2080856</v>
      </c>
      <c r="E106" s="142"/>
      <c r="F106" s="142">
        <f t="shared" si="3"/>
        <v>2080856</v>
      </c>
      <c r="G106" s="109">
        <v>0</v>
      </c>
      <c r="H106" s="109">
        <v>2177325</v>
      </c>
      <c r="I106" s="142"/>
      <c r="J106" s="142">
        <f t="shared" si="4"/>
        <v>2177325</v>
      </c>
      <c r="K106" s="21"/>
      <c r="L106" s="22"/>
      <c r="M106" s="22"/>
      <c r="N106" s="22"/>
    </row>
    <row r="107" spans="1:14" ht="15">
      <c r="A107" s="20">
        <v>3132</v>
      </c>
      <c r="B107" s="18" t="s">
        <v>110</v>
      </c>
      <c r="C107" s="109">
        <v>0</v>
      </c>
      <c r="D107" s="142">
        <v>4852467</v>
      </c>
      <c r="E107" s="142">
        <v>4852467</v>
      </c>
      <c r="F107" s="142">
        <f t="shared" si="3"/>
        <v>4852467</v>
      </c>
      <c r="G107" s="109">
        <v>0</v>
      </c>
      <c r="H107" s="142">
        <v>5109650</v>
      </c>
      <c r="I107" s="142">
        <v>5109650</v>
      </c>
      <c r="J107" s="142">
        <f t="shared" si="4"/>
        <v>5109650</v>
      </c>
      <c r="K107" s="21"/>
      <c r="L107" s="22"/>
      <c r="M107" s="22"/>
      <c r="N107" s="22"/>
    </row>
    <row r="108" spans="1:14" ht="15.75" customHeight="1">
      <c r="A108" s="20">
        <v>3142</v>
      </c>
      <c r="B108" s="18" t="s">
        <v>111</v>
      </c>
      <c r="C108" s="142">
        <f>K78*105.6%</f>
        <v>0</v>
      </c>
      <c r="D108" s="142"/>
      <c r="E108" s="142"/>
      <c r="F108" s="142">
        <f t="shared" si="3"/>
        <v>0</v>
      </c>
      <c r="G108" s="142">
        <v>0</v>
      </c>
      <c r="H108" s="142"/>
      <c r="I108" s="142"/>
      <c r="J108" s="142">
        <f t="shared" si="4"/>
        <v>0</v>
      </c>
      <c r="K108" s="21"/>
      <c r="L108" s="22"/>
      <c r="M108" s="22"/>
      <c r="N108" s="22"/>
    </row>
    <row r="109" spans="1:10" ht="15">
      <c r="A109" s="4" t="s">
        <v>6</v>
      </c>
      <c r="B109" s="4" t="s">
        <v>9</v>
      </c>
      <c r="C109" s="143">
        <f aca="true" t="shared" si="5" ref="C109:J109">SUM(C95:C108)</f>
        <v>181629500</v>
      </c>
      <c r="D109" s="182">
        <f t="shared" si="5"/>
        <v>40593100</v>
      </c>
      <c r="E109" s="182">
        <f t="shared" si="5"/>
        <v>4852467</v>
      </c>
      <c r="F109" s="65">
        <f t="shared" si="5"/>
        <v>222222600</v>
      </c>
      <c r="G109" s="143">
        <f t="shared" si="5"/>
        <v>193709000</v>
      </c>
      <c r="H109" s="182">
        <f t="shared" si="5"/>
        <v>42663400</v>
      </c>
      <c r="I109" s="182">
        <f t="shared" si="5"/>
        <v>5109650</v>
      </c>
      <c r="J109" s="132">
        <f t="shared" si="5"/>
        <v>236372400</v>
      </c>
    </row>
    <row r="110" spans="4:8" ht="15">
      <c r="D110" s="107"/>
      <c r="H110" s="107"/>
    </row>
    <row r="112" spans="1:10" ht="15">
      <c r="A112" s="200" t="s">
        <v>351</v>
      </c>
      <c r="B112" s="200"/>
      <c r="C112" s="200"/>
      <c r="D112" s="200"/>
      <c r="E112" s="200"/>
      <c r="F112" s="200"/>
      <c r="G112" s="200"/>
      <c r="H112" s="200"/>
      <c r="I112" s="200"/>
      <c r="J112" s="200"/>
    </row>
    <row r="113" ht="15">
      <c r="J113" s="3" t="s">
        <v>0</v>
      </c>
    </row>
    <row r="114" spans="1:10" ht="15" customHeight="1">
      <c r="A114" s="191" t="s">
        <v>12</v>
      </c>
      <c r="B114" s="191" t="s">
        <v>2</v>
      </c>
      <c r="C114" s="191" t="s">
        <v>89</v>
      </c>
      <c r="D114" s="191"/>
      <c r="E114" s="191"/>
      <c r="F114" s="191"/>
      <c r="G114" s="191" t="s">
        <v>348</v>
      </c>
      <c r="H114" s="191"/>
      <c r="I114" s="191"/>
      <c r="J114" s="191"/>
    </row>
    <row r="115" spans="1:10" ht="66.75" customHeight="1">
      <c r="A115" s="191"/>
      <c r="B115" s="191"/>
      <c r="C115" s="4" t="s">
        <v>3</v>
      </c>
      <c r="D115" s="4" t="s">
        <v>4</v>
      </c>
      <c r="E115" s="4" t="s">
        <v>5</v>
      </c>
      <c r="F115" s="4" t="s">
        <v>51</v>
      </c>
      <c r="G115" s="4" t="s">
        <v>3</v>
      </c>
      <c r="H115" s="4" t="s">
        <v>4</v>
      </c>
      <c r="I115" s="4" t="s">
        <v>5</v>
      </c>
      <c r="J115" s="4" t="s">
        <v>49</v>
      </c>
    </row>
    <row r="116" spans="1:10" ht="15">
      <c r="A116" s="4">
        <v>1</v>
      </c>
      <c r="B116" s="4">
        <v>2</v>
      </c>
      <c r="C116" s="4">
        <v>3</v>
      </c>
      <c r="D116" s="4">
        <v>4</v>
      </c>
      <c r="E116" s="4">
        <v>5</v>
      </c>
      <c r="F116" s="4">
        <v>6</v>
      </c>
      <c r="G116" s="4">
        <v>7</v>
      </c>
      <c r="H116" s="4">
        <v>8</v>
      </c>
      <c r="I116" s="4">
        <v>9</v>
      </c>
      <c r="J116" s="4">
        <v>10</v>
      </c>
    </row>
    <row r="117" spans="1:10" ht="15">
      <c r="A117" s="4" t="s">
        <v>6</v>
      </c>
      <c r="B117" s="4" t="s">
        <v>6</v>
      </c>
      <c r="C117" s="4" t="s">
        <v>6</v>
      </c>
      <c r="D117" s="4" t="s">
        <v>6</v>
      </c>
      <c r="E117" s="4" t="s">
        <v>6</v>
      </c>
      <c r="F117" s="4" t="s">
        <v>6</v>
      </c>
      <c r="G117" s="4" t="s">
        <v>6</v>
      </c>
      <c r="H117" s="4" t="s">
        <v>6</v>
      </c>
      <c r="I117" s="4" t="s">
        <v>6</v>
      </c>
      <c r="J117" s="4" t="s">
        <v>6</v>
      </c>
    </row>
    <row r="118" spans="1:10" ht="15">
      <c r="A118" s="4" t="s">
        <v>6</v>
      </c>
      <c r="B118" s="4" t="s">
        <v>9</v>
      </c>
      <c r="C118" s="4" t="s">
        <v>6</v>
      </c>
      <c r="D118" s="4" t="s">
        <v>6</v>
      </c>
      <c r="E118" s="4" t="s">
        <v>6</v>
      </c>
      <c r="F118" s="4" t="s">
        <v>6</v>
      </c>
      <c r="G118" s="4" t="s">
        <v>6</v>
      </c>
      <c r="H118" s="4" t="s">
        <v>6</v>
      </c>
      <c r="I118" s="4" t="s">
        <v>6</v>
      </c>
      <c r="J118" s="4" t="s">
        <v>6</v>
      </c>
    </row>
    <row r="120" spans="1:14" ht="15">
      <c r="A120" s="195" t="s">
        <v>13</v>
      </c>
      <c r="B120" s="195"/>
      <c r="C120" s="195"/>
      <c r="D120" s="195"/>
      <c r="E120" s="195"/>
      <c r="F120" s="195"/>
      <c r="G120" s="195"/>
      <c r="H120" s="195"/>
      <c r="I120" s="195"/>
      <c r="J120" s="195"/>
      <c r="K120" s="195"/>
      <c r="L120" s="195"/>
      <c r="M120" s="195"/>
      <c r="N120" s="195"/>
    </row>
    <row r="121" spans="1:14" ht="15">
      <c r="A121" s="195" t="s">
        <v>352</v>
      </c>
      <c r="B121" s="195"/>
      <c r="C121" s="195"/>
      <c r="D121" s="195"/>
      <c r="E121" s="195"/>
      <c r="F121" s="195"/>
      <c r="G121" s="195"/>
      <c r="H121" s="195"/>
      <c r="I121" s="195"/>
      <c r="J121" s="195"/>
      <c r="K121" s="195"/>
      <c r="L121" s="195"/>
      <c r="M121" s="195"/>
      <c r="N121" s="195"/>
    </row>
    <row r="122" ht="15">
      <c r="N122" s="3" t="s">
        <v>0</v>
      </c>
    </row>
    <row r="123" spans="1:14" ht="30.75" customHeight="1">
      <c r="A123" s="191" t="s">
        <v>14</v>
      </c>
      <c r="B123" s="191" t="s">
        <v>15</v>
      </c>
      <c r="C123" s="191" t="s">
        <v>344</v>
      </c>
      <c r="D123" s="191"/>
      <c r="E123" s="191"/>
      <c r="F123" s="191"/>
      <c r="G123" s="207" t="s">
        <v>345</v>
      </c>
      <c r="H123" s="207"/>
      <c r="I123" s="207"/>
      <c r="J123" s="207"/>
      <c r="K123" s="207" t="s">
        <v>346</v>
      </c>
      <c r="L123" s="207"/>
      <c r="M123" s="207"/>
      <c r="N123" s="207"/>
    </row>
    <row r="124" spans="1:14" ht="66.75" customHeight="1">
      <c r="A124" s="191"/>
      <c r="B124" s="191"/>
      <c r="C124" s="4" t="s">
        <v>3</v>
      </c>
      <c r="D124" s="4" t="s">
        <v>4</v>
      </c>
      <c r="E124" s="4" t="s">
        <v>5</v>
      </c>
      <c r="F124" s="4" t="s">
        <v>51</v>
      </c>
      <c r="G124" s="4" t="s">
        <v>3</v>
      </c>
      <c r="H124" s="4" t="s">
        <v>4</v>
      </c>
      <c r="I124" s="4" t="s">
        <v>5</v>
      </c>
      <c r="J124" s="4" t="s">
        <v>49</v>
      </c>
      <c r="K124" s="4" t="s">
        <v>3</v>
      </c>
      <c r="L124" s="4" t="s">
        <v>4</v>
      </c>
      <c r="M124" s="4" t="s">
        <v>5</v>
      </c>
      <c r="N124" s="4" t="s">
        <v>50</v>
      </c>
    </row>
    <row r="125" spans="1:14" ht="15">
      <c r="A125" s="4">
        <v>1</v>
      </c>
      <c r="B125" s="4">
        <v>2</v>
      </c>
      <c r="C125" s="4">
        <v>3</v>
      </c>
      <c r="D125" s="4">
        <v>4</v>
      </c>
      <c r="E125" s="4">
        <v>5</v>
      </c>
      <c r="F125" s="4">
        <v>6</v>
      </c>
      <c r="G125" s="4">
        <v>7</v>
      </c>
      <c r="H125" s="4">
        <v>8</v>
      </c>
      <c r="I125" s="4">
        <v>9</v>
      </c>
      <c r="J125" s="4">
        <v>10</v>
      </c>
      <c r="K125" s="4">
        <v>11</v>
      </c>
      <c r="L125" s="4">
        <v>12</v>
      </c>
      <c r="M125" s="4">
        <v>13</v>
      </c>
      <c r="N125" s="4">
        <v>14</v>
      </c>
    </row>
    <row r="126" spans="1:14" ht="30">
      <c r="A126" s="4" t="s">
        <v>114</v>
      </c>
      <c r="B126" s="5" t="s">
        <v>112</v>
      </c>
      <c r="C126" s="43">
        <f>C65+C66</f>
        <v>75632973.75</v>
      </c>
      <c r="D126" s="43">
        <v>0</v>
      </c>
      <c r="E126" s="43">
        <v>0</v>
      </c>
      <c r="F126" s="43">
        <f>C126+D126</f>
        <v>75632973.75</v>
      </c>
      <c r="G126" s="42">
        <f>G65+G66</f>
        <v>95186853</v>
      </c>
      <c r="H126" s="43">
        <v>0</v>
      </c>
      <c r="I126" s="43">
        <v>0</v>
      </c>
      <c r="J126" s="43">
        <f>G126+H126</f>
        <v>95186853</v>
      </c>
      <c r="K126" s="42">
        <f>K65+K66</f>
        <v>113054400</v>
      </c>
      <c r="L126" s="42">
        <f>L65+L66</f>
        <v>0</v>
      </c>
      <c r="M126" s="42">
        <v>0</v>
      </c>
      <c r="N126" s="43">
        <f>K126+L126</f>
        <v>113054400</v>
      </c>
    </row>
    <row r="127" spans="1:14" ht="30">
      <c r="A127" s="4" t="s">
        <v>115</v>
      </c>
      <c r="B127" s="5" t="s">
        <v>105</v>
      </c>
      <c r="C127" s="43">
        <f>C72</f>
        <v>19890393.59</v>
      </c>
      <c r="D127" s="43">
        <v>0</v>
      </c>
      <c r="E127" s="43">
        <v>0</v>
      </c>
      <c r="F127" s="43">
        <f>C127+D127</f>
        <v>19890393.59</v>
      </c>
      <c r="G127" s="42">
        <f>G72</f>
        <v>23581600</v>
      </c>
      <c r="H127" s="43">
        <v>0</v>
      </c>
      <c r="I127" s="43">
        <v>0</v>
      </c>
      <c r="J127" s="43">
        <f>G127+H127</f>
        <v>23581600</v>
      </c>
      <c r="K127" s="42">
        <f>K72</f>
        <v>24405700</v>
      </c>
      <c r="L127" s="42">
        <f>L72</f>
        <v>0</v>
      </c>
      <c r="M127" s="42">
        <v>0</v>
      </c>
      <c r="N127" s="43">
        <f>K127+L127</f>
        <v>24405700</v>
      </c>
    </row>
    <row r="128" spans="1:14" ht="45">
      <c r="A128" s="4" t="s">
        <v>116</v>
      </c>
      <c r="B128" s="5" t="s">
        <v>113</v>
      </c>
      <c r="C128" s="43">
        <f>C79-C65-C66-C72</f>
        <v>26229949.459999997</v>
      </c>
      <c r="D128" s="43">
        <f>D79</f>
        <v>30886127.310000002</v>
      </c>
      <c r="E128" s="43">
        <f>E79</f>
        <v>4750851</v>
      </c>
      <c r="F128" s="43">
        <f>C128+D128</f>
        <v>57116076.769999996</v>
      </c>
      <c r="G128" s="42">
        <f>G79-G65-G66-G72</f>
        <v>30309817.370000005</v>
      </c>
      <c r="H128" s="42">
        <f>H79</f>
        <v>43177366</v>
      </c>
      <c r="I128" s="42">
        <f>I79</f>
        <v>13018366</v>
      </c>
      <c r="J128" s="43">
        <f>G128+H128</f>
        <v>73487183.37</v>
      </c>
      <c r="K128" s="42">
        <f>K79-K65-K66-K72</f>
        <v>32011800</v>
      </c>
      <c r="L128" s="42">
        <f>L79-L65-L66-L72</f>
        <v>38550000</v>
      </c>
      <c r="M128" s="42">
        <f>M79</f>
        <v>4727000</v>
      </c>
      <c r="N128" s="43">
        <f>K128+L128</f>
        <v>70561800</v>
      </c>
    </row>
    <row r="129" spans="1:14" ht="15">
      <c r="A129" s="5" t="s">
        <v>6</v>
      </c>
      <c r="B129" s="4" t="s">
        <v>9</v>
      </c>
      <c r="C129" s="43">
        <f>C126+C127+C128</f>
        <v>121753316.8</v>
      </c>
      <c r="D129" s="43">
        <f>D126+D127+D128</f>
        <v>30886127.310000002</v>
      </c>
      <c r="E129" s="43">
        <f>E126+E127+E128</f>
        <v>4750851</v>
      </c>
      <c r="F129" s="43">
        <f>C129+D129</f>
        <v>152639444.11</v>
      </c>
      <c r="G129" s="42">
        <f>G126+G127+G128</f>
        <v>149078270.37</v>
      </c>
      <c r="H129" s="42">
        <f>H126+H127+H128</f>
        <v>43177366</v>
      </c>
      <c r="I129" s="42">
        <f>I126+I127+I128</f>
        <v>13018366</v>
      </c>
      <c r="J129" s="43">
        <f>G129+H129</f>
        <v>192255636.37</v>
      </c>
      <c r="K129" s="42">
        <f>K126+K127+K128</f>
        <v>169471900</v>
      </c>
      <c r="L129" s="42">
        <f>L126+L127+L128</f>
        <v>38550000</v>
      </c>
      <c r="M129" s="42">
        <f>M126+M127+M128</f>
        <v>4727000</v>
      </c>
      <c r="N129" s="43">
        <f>K129+L129</f>
        <v>208021900</v>
      </c>
    </row>
    <row r="131" ht="15">
      <c r="C131" s="70"/>
    </row>
    <row r="132" spans="1:10" ht="15">
      <c r="A132" s="206" t="s">
        <v>353</v>
      </c>
      <c r="B132" s="206"/>
      <c r="C132" s="206"/>
      <c r="D132" s="206"/>
      <c r="E132" s="206"/>
      <c r="F132" s="206"/>
      <c r="G132" s="206"/>
      <c r="H132" s="206"/>
      <c r="I132" s="206"/>
      <c r="J132" s="206"/>
    </row>
    <row r="133" ht="15">
      <c r="J133" s="3" t="s">
        <v>0</v>
      </c>
    </row>
    <row r="134" spans="1:10" ht="15">
      <c r="A134" s="191" t="s">
        <v>52</v>
      </c>
      <c r="B134" s="191" t="s">
        <v>15</v>
      </c>
      <c r="C134" s="191" t="s">
        <v>89</v>
      </c>
      <c r="D134" s="191"/>
      <c r="E134" s="191"/>
      <c r="F134" s="191"/>
      <c r="G134" s="191" t="s">
        <v>348</v>
      </c>
      <c r="H134" s="191"/>
      <c r="I134" s="191"/>
      <c r="J134" s="191"/>
    </row>
    <row r="135" spans="1:10" ht="63" customHeight="1">
      <c r="A135" s="191"/>
      <c r="B135" s="191"/>
      <c r="C135" s="4" t="s">
        <v>3</v>
      </c>
      <c r="D135" s="4" t="s">
        <v>4</v>
      </c>
      <c r="E135" s="4" t="s">
        <v>5</v>
      </c>
      <c r="F135" s="4" t="s">
        <v>51</v>
      </c>
      <c r="G135" s="4" t="s">
        <v>3</v>
      </c>
      <c r="H135" s="4" t="s">
        <v>4</v>
      </c>
      <c r="I135" s="4" t="s">
        <v>5</v>
      </c>
      <c r="J135" s="4" t="s">
        <v>49</v>
      </c>
    </row>
    <row r="136" spans="1:10" ht="15">
      <c r="A136" s="4">
        <v>1</v>
      </c>
      <c r="B136" s="4">
        <v>2</v>
      </c>
      <c r="C136" s="4">
        <v>3</v>
      </c>
      <c r="D136" s="4">
        <v>4</v>
      </c>
      <c r="E136" s="4">
        <v>5</v>
      </c>
      <c r="F136" s="4">
        <v>6</v>
      </c>
      <c r="G136" s="4">
        <v>7</v>
      </c>
      <c r="H136" s="4">
        <v>8</v>
      </c>
      <c r="I136" s="4">
        <v>9</v>
      </c>
      <c r="J136" s="4">
        <v>10</v>
      </c>
    </row>
    <row r="137" spans="1:10" ht="30">
      <c r="A137" s="4" t="s">
        <v>114</v>
      </c>
      <c r="B137" s="5" t="s">
        <v>112</v>
      </c>
      <c r="C137" s="43">
        <f>C95+C96</f>
        <v>121562935</v>
      </c>
      <c r="D137" s="144">
        <v>0</v>
      </c>
      <c r="E137" s="144">
        <v>0</v>
      </c>
      <c r="F137" s="43">
        <f>C137+D137</f>
        <v>121562935</v>
      </c>
      <c r="G137" s="144">
        <f>G95+G96</f>
        <v>130315460</v>
      </c>
      <c r="H137" s="144">
        <v>0</v>
      </c>
      <c r="I137" s="144">
        <v>0</v>
      </c>
      <c r="J137" s="144">
        <f>G137+H137</f>
        <v>130315460</v>
      </c>
    </row>
    <row r="138" spans="1:10" ht="30">
      <c r="A138" s="4" t="s">
        <v>115</v>
      </c>
      <c r="B138" s="5" t="s">
        <v>105</v>
      </c>
      <c r="C138" s="38">
        <f>C102</f>
        <v>26358160</v>
      </c>
      <c r="D138" s="144">
        <v>0</v>
      </c>
      <c r="E138" s="144">
        <v>0</v>
      </c>
      <c r="F138" s="43">
        <f>C138+D138</f>
        <v>26358160</v>
      </c>
      <c r="G138" s="144">
        <f>G102</f>
        <v>27966010</v>
      </c>
      <c r="H138" s="144">
        <v>0</v>
      </c>
      <c r="I138" s="144">
        <v>0</v>
      </c>
      <c r="J138" s="144">
        <f>G138+H138</f>
        <v>27966010</v>
      </c>
    </row>
    <row r="139" spans="1:10" ht="45">
      <c r="A139" s="4" t="s">
        <v>116</v>
      </c>
      <c r="B139" s="5" t="s">
        <v>113</v>
      </c>
      <c r="C139" s="38">
        <f>C109-C137-C138</f>
        <v>33708405</v>
      </c>
      <c r="D139" s="43">
        <f>D109</f>
        <v>40593100</v>
      </c>
      <c r="E139" s="142">
        <v>4852467</v>
      </c>
      <c r="F139" s="43">
        <f>C139+D139</f>
        <v>74301505</v>
      </c>
      <c r="G139" s="144">
        <f>G109-G137-G138</f>
        <v>35427530</v>
      </c>
      <c r="H139" s="142">
        <f>H109</f>
        <v>42663400</v>
      </c>
      <c r="I139" s="144">
        <v>5109650</v>
      </c>
      <c r="J139" s="144">
        <f>G139+H139</f>
        <v>78090930</v>
      </c>
    </row>
    <row r="140" spans="1:10" ht="15">
      <c r="A140" s="5" t="s">
        <v>6</v>
      </c>
      <c r="B140" s="4" t="s">
        <v>9</v>
      </c>
      <c r="C140" s="43">
        <f>C137+C138+C139</f>
        <v>181629500</v>
      </c>
      <c r="D140" s="43">
        <f>D137+D138+D139</f>
        <v>40593100</v>
      </c>
      <c r="E140" s="43">
        <f>E137+E138+E139</f>
        <v>4852467</v>
      </c>
      <c r="F140" s="43">
        <f>C140+D140</f>
        <v>222222600</v>
      </c>
      <c r="G140" s="142">
        <f>G137+G138+G139</f>
        <v>193709000</v>
      </c>
      <c r="H140" s="43">
        <f>H137+H138+H139</f>
        <v>42663400</v>
      </c>
      <c r="I140" s="43">
        <f>I137+I138+I139</f>
        <v>5109650</v>
      </c>
      <c r="J140" s="144">
        <f>G140+H140</f>
        <v>236372400</v>
      </c>
    </row>
    <row r="141" spans="3:10" ht="15">
      <c r="C141" s="82"/>
      <c r="D141" s="82"/>
      <c r="E141" s="82"/>
      <c r="F141" s="82"/>
      <c r="G141" s="82"/>
      <c r="H141" s="82"/>
      <c r="I141" s="82"/>
      <c r="J141" s="82"/>
    </row>
    <row r="142" spans="1:13" ht="20.25" customHeight="1">
      <c r="A142" s="195" t="s">
        <v>69</v>
      </c>
      <c r="B142" s="195"/>
      <c r="C142" s="195"/>
      <c r="D142" s="195"/>
      <c r="E142" s="195"/>
      <c r="F142" s="195"/>
      <c r="G142" s="195"/>
      <c r="H142" s="195"/>
      <c r="I142" s="195"/>
      <c r="J142" s="195"/>
      <c r="K142" s="195"/>
      <c r="L142" s="195"/>
      <c r="M142" s="195"/>
    </row>
    <row r="143" spans="1:13" ht="15">
      <c r="A143" s="195" t="s">
        <v>354</v>
      </c>
      <c r="B143" s="195"/>
      <c r="C143" s="195"/>
      <c r="D143" s="195"/>
      <c r="E143" s="195"/>
      <c r="F143" s="195"/>
      <c r="G143" s="195"/>
      <c r="H143" s="195"/>
      <c r="I143" s="195"/>
      <c r="J143" s="195"/>
      <c r="K143" s="195"/>
      <c r="L143" s="195"/>
      <c r="M143" s="195"/>
    </row>
    <row r="144" ht="15">
      <c r="M144" s="3" t="s">
        <v>0</v>
      </c>
    </row>
    <row r="145" spans="1:13" ht="15" customHeight="1">
      <c r="A145" s="191" t="s">
        <v>14</v>
      </c>
      <c r="B145" s="191" t="s">
        <v>16</v>
      </c>
      <c r="C145" s="191" t="s">
        <v>17</v>
      </c>
      <c r="D145" s="191" t="s">
        <v>18</v>
      </c>
      <c r="E145" s="196" t="s">
        <v>344</v>
      </c>
      <c r="F145" s="197"/>
      <c r="G145" s="198"/>
      <c r="H145" s="204" t="s">
        <v>345</v>
      </c>
      <c r="I145" s="216"/>
      <c r="J145" s="205"/>
      <c r="K145" s="204" t="s">
        <v>346</v>
      </c>
      <c r="L145" s="216"/>
      <c r="M145" s="205"/>
    </row>
    <row r="146" spans="1:13" ht="30">
      <c r="A146" s="191"/>
      <c r="B146" s="191"/>
      <c r="C146" s="191"/>
      <c r="D146" s="191"/>
      <c r="E146" s="4" t="s">
        <v>3</v>
      </c>
      <c r="F146" s="4" t="s">
        <v>4</v>
      </c>
      <c r="G146" s="4" t="s">
        <v>53</v>
      </c>
      <c r="H146" s="4" t="s">
        <v>3</v>
      </c>
      <c r="I146" s="4" t="s">
        <v>4</v>
      </c>
      <c r="J146" s="4" t="s">
        <v>54</v>
      </c>
      <c r="K146" s="4" t="s">
        <v>3</v>
      </c>
      <c r="L146" s="4" t="s">
        <v>4</v>
      </c>
      <c r="M146" s="4" t="s">
        <v>50</v>
      </c>
    </row>
    <row r="147" spans="1:13" ht="15">
      <c r="A147" s="4">
        <v>1</v>
      </c>
      <c r="B147" s="4">
        <v>2</v>
      </c>
      <c r="C147" s="4">
        <v>3</v>
      </c>
      <c r="D147" s="4">
        <v>4</v>
      </c>
      <c r="E147" s="4">
        <v>5</v>
      </c>
      <c r="F147" s="4">
        <v>6</v>
      </c>
      <c r="G147" s="4">
        <v>7</v>
      </c>
      <c r="H147" s="4">
        <v>8</v>
      </c>
      <c r="I147" s="4">
        <v>9</v>
      </c>
      <c r="J147" s="4">
        <v>10</v>
      </c>
      <c r="K147" s="4">
        <v>11</v>
      </c>
      <c r="L147" s="4">
        <v>12</v>
      </c>
      <c r="M147" s="4">
        <v>13</v>
      </c>
    </row>
    <row r="148" spans="1:13" ht="15">
      <c r="A148" s="4" t="s">
        <v>114</v>
      </c>
      <c r="B148" s="24" t="s">
        <v>19</v>
      </c>
      <c r="C148" s="4" t="s">
        <v>6</v>
      </c>
      <c r="D148" s="4" t="s">
        <v>6</v>
      </c>
      <c r="E148" s="4" t="s">
        <v>6</v>
      </c>
      <c r="F148" s="4" t="s">
        <v>6</v>
      </c>
      <c r="G148" s="4" t="s">
        <v>6</v>
      </c>
      <c r="H148" s="4" t="s">
        <v>6</v>
      </c>
      <c r="I148" s="4" t="s">
        <v>6</v>
      </c>
      <c r="J148" s="4" t="s">
        <v>6</v>
      </c>
      <c r="K148" s="4" t="s">
        <v>6</v>
      </c>
      <c r="L148" s="4" t="s">
        <v>6</v>
      </c>
      <c r="M148" s="4" t="s">
        <v>6</v>
      </c>
    </row>
    <row r="149" spans="1:13" ht="45">
      <c r="A149" s="4"/>
      <c r="B149" s="5" t="s">
        <v>117</v>
      </c>
      <c r="C149" s="4" t="s">
        <v>126</v>
      </c>
      <c r="D149" s="4" t="s">
        <v>127</v>
      </c>
      <c r="E149" s="4">
        <v>8</v>
      </c>
      <c r="F149" s="4"/>
      <c r="G149" s="4">
        <v>8</v>
      </c>
      <c r="H149" s="4">
        <v>8</v>
      </c>
      <c r="I149" s="4"/>
      <c r="J149" s="4">
        <v>8</v>
      </c>
      <c r="K149" s="4">
        <v>8</v>
      </c>
      <c r="L149" s="4"/>
      <c r="M149" s="4">
        <v>8</v>
      </c>
    </row>
    <row r="150" spans="1:13" ht="15" customHeight="1">
      <c r="A150" s="4"/>
      <c r="B150" s="5" t="s">
        <v>118</v>
      </c>
      <c r="C150" s="4" t="s">
        <v>126</v>
      </c>
      <c r="D150" s="201" t="s">
        <v>128</v>
      </c>
      <c r="E150" s="4">
        <f>E152+E153+E154+E155+E156</f>
        <v>1054</v>
      </c>
      <c r="F150" s="4"/>
      <c r="G150" s="4">
        <f>G152+G153+G154+G155+G156</f>
        <v>1054</v>
      </c>
      <c r="H150" s="4">
        <f>H152+H153+H154+H155+H156</f>
        <v>1232.75</v>
      </c>
      <c r="I150" s="4"/>
      <c r="J150" s="4">
        <f>J152+J153+J154+J155+J156</f>
        <v>1232.75</v>
      </c>
      <c r="K150" s="4">
        <f>K152+K153+K154+K155+K156</f>
        <v>1232.75</v>
      </c>
      <c r="L150" s="4"/>
      <c r="M150" s="4">
        <f>M152+M153+M154+M155+M156</f>
        <v>1232.75</v>
      </c>
    </row>
    <row r="151" spans="1:13" ht="15" customHeight="1">
      <c r="A151" s="4"/>
      <c r="B151" s="5" t="s">
        <v>119</v>
      </c>
      <c r="C151" s="4"/>
      <c r="D151" s="202"/>
      <c r="E151" s="4"/>
      <c r="F151" s="4"/>
      <c r="G151" s="4"/>
      <c r="H151" s="4"/>
      <c r="I151" s="4"/>
      <c r="J151" s="4"/>
      <c r="K151" s="4"/>
      <c r="L151" s="4"/>
      <c r="M151" s="4"/>
    </row>
    <row r="152" spans="1:13" ht="15" customHeight="1">
      <c r="A152" s="4"/>
      <c r="B152" s="5" t="s">
        <v>120</v>
      </c>
      <c r="C152" s="4" t="s">
        <v>126</v>
      </c>
      <c r="D152" s="202"/>
      <c r="E152" s="4">
        <v>11.75</v>
      </c>
      <c r="F152" s="4"/>
      <c r="G152" s="4">
        <v>11.75</v>
      </c>
      <c r="H152" s="4">
        <v>20</v>
      </c>
      <c r="I152" s="4"/>
      <c r="J152" s="4">
        <v>20</v>
      </c>
      <c r="K152" s="4">
        <v>20</v>
      </c>
      <c r="L152" s="4"/>
      <c r="M152" s="4">
        <v>20</v>
      </c>
    </row>
    <row r="153" spans="1:13" ht="15" customHeight="1">
      <c r="A153" s="4"/>
      <c r="B153" s="5" t="s">
        <v>122</v>
      </c>
      <c r="C153" s="4" t="s">
        <v>126</v>
      </c>
      <c r="D153" s="202"/>
      <c r="E153" s="4">
        <v>100.75</v>
      </c>
      <c r="F153" s="4"/>
      <c r="G153" s="4">
        <v>100.75</v>
      </c>
      <c r="H153" s="4">
        <v>120.5</v>
      </c>
      <c r="I153" s="4"/>
      <c r="J153" s="4">
        <v>120.5</v>
      </c>
      <c r="K153" s="4">
        <v>119.5</v>
      </c>
      <c r="L153" s="4"/>
      <c r="M153" s="4">
        <v>119.5</v>
      </c>
    </row>
    <row r="154" spans="1:13" ht="17.25" customHeight="1">
      <c r="A154" s="4"/>
      <c r="B154" s="5" t="s">
        <v>123</v>
      </c>
      <c r="C154" s="4" t="s">
        <v>126</v>
      </c>
      <c r="D154" s="202"/>
      <c r="E154" s="4">
        <v>518.5</v>
      </c>
      <c r="F154" s="4"/>
      <c r="G154" s="4">
        <v>518.5</v>
      </c>
      <c r="H154" s="4">
        <v>591.5</v>
      </c>
      <c r="I154" s="4"/>
      <c r="J154" s="4">
        <v>591.5</v>
      </c>
      <c r="K154" s="4">
        <v>592.5</v>
      </c>
      <c r="L154" s="4"/>
      <c r="M154" s="4">
        <v>592.5</v>
      </c>
    </row>
    <row r="155" spans="1:13" ht="15" customHeight="1">
      <c r="A155" s="4"/>
      <c r="B155" s="5" t="s">
        <v>124</v>
      </c>
      <c r="C155" s="4" t="s">
        <v>126</v>
      </c>
      <c r="D155" s="202"/>
      <c r="E155" s="4">
        <v>105</v>
      </c>
      <c r="F155" s="4"/>
      <c r="G155" s="4">
        <v>105</v>
      </c>
      <c r="H155" s="4">
        <v>120.25</v>
      </c>
      <c r="I155" s="4"/>
      <c r="J155" s="4">
        <v>120.25</v>
      </c>
      <c r="K155" s="4">
        <v>126.5</v>
      </c>
      <c r="L155" s="4"/>
      <c r="M155" s="4">
        <v>126.5</v>
      </c>
    </row>
    <row r="156" spans="1:13" ht="17.25" customHeight="1">
      <c r="A156" s="4" t="s">
        <v>6</v>
      </c>
      <c r="B156" s="23" t="s">
        <v>125</v>
      </c>
      <c r="C156" s="4" t="s">
        <v>126</v>
      </c>
      <c r="D156" s="203"/>
      <c r="E156" s="4">
        <v>318</v>
      </c>
      <c r="F156" s="4"/>
      <c r="G156" s="4">
        <v>318</v>
      </c>
      <c r="H156" s="4">
        <v>380.5</v>
      </c>
      <c r="I156" s="4"/>
      <c r="J156" s="4">
        <v>380.5</v>
      </c>
      <c r="K156" s="4">
        <v>374.25</v>
      </c>
      <c r="L156" s="4"/>
      <c r="M156" s="4">
        <v>374.25</v>
      </c>
    </row>
    <row r="157" spans="1:13" ht="15" customHeight="1">
      <c r="A157" s="4" t="s">
        <v>115</v>
      </c>
      <c r="B157" s="24" t="s">
        <v>20</v>
      </c>
      <c r="C157" s="4" t="s">
        <v>6</v>
      </c>
      <c r="D157" s="4" t="s">
        <v>6</v>
      </c>
      <c r="E157" s="4"/>
      <c r="F157" s="4" t="s">
        <v>6</v>
      </c>
      <c r="G157" s="4"/>
      <c r="H157" s="4"/>
      <c r="I157" s="4" t="s">
        <v>6</v>
      </c>
      <c r="J157" s="4"/>
      <c r="K157" s="4"/>
      <c r="L157" s="4" t="s">
        <v>6</v>
      </c>
      <c r="M157" s="4"/>
    </row>
    <row r="158" spans="1:13" ht="23.25" customHeight="1">
      <c r="A158" s="4"/>
      <c r="B158" s="5" t="s">
        <v>129</v>
      </c>
      <c r="C158" s="4" t="s">
        <v>132</v>
      </c>
      <c r="D158" s="201" t="s">
        <v>135</v>
      </c>
      <c r="E158" s="4">
        <v>1857</v>
      </c>
      <c r="F158" s="4"/>
      <c r="G158" s="4">
        <v>1857</v>
      </c>
      <c r="H158" s="4">
        <v>1900</v>
      </c>
      <c r="I158" s="4"/>
      <c r="J158" s="4">
        <v>1900</v>
      </c>
      <c r="K158" s="4">
        <v>1900</v>
      </c>
      <c r="L158" s="4"/>
      <c r="M158" s="4">
        <v>1900</v>
      </c>
    </row>
    <row r="159" spans="1:13" ht="20.25" customHeight="1">
      <c r="A159" s="4" t="s">
        <v>6</v>
      </c>
      <c r="B159" s="23" t="s">
        <v>130</v>
      </c>
      <c r="C159" s="4" t="s">
        <v>133</v>
      </c>
      <c r="D159" s="202"/>
      <c r="E159" s="4">
        <v>1645</v>
      </c>
      <c r="F159" s="4"/>
      <c r="G159" s="4">
        <v>1645</v>
      </c>
      <c r="H159" s="4">
        <v>1721</v>
      </c>
      <c r="I159" s="4"/>
      <c r="J159" s="4">
        <v>1721</v>
      </c>
      <c r="K159" s="46">
        <v>1721</v>
      </c>
      <c r="L159" s="46"/>
      <c r="M159" s="46">
        <v>1721</v>
      </c>
    </row>
    <row r="160" spans="1:13" ht="36" customHeight="1">
      <c r="A160" s="4"/>
      <c r="B160" s="23" t="s">
        <v>131</v>
      </c>
      <c r="C160" s="4" t="s">
        <v>134</v>
      </c>
      <c r="D160" s="203"/>
      <c r="E160" s="4">
        <v>675</v>
      </c>
      <c r="F160" s="4"/>
      <c r="G160" s="4">
        <v>675</v>
      </c>
      <c r="H160" s="4">
        <v>693.5</v>
      </c>
      <c r="I160" s="4"/>
      <c r="J160" s="4">
        <v>693.5</v>
      </c>
      <c r="K160" s="4">
        <v>693.5</v>
      </c>
      <c r="L160" s="4"/>
      <c r="M160" s="4">
        <v>693.5</v>
      </c>
    </row>
    <row r="161" spans="1:13" ht="15" customHeight="1">
      <c r="A161" s="4" t="s">
        <v>116</v>
      </c>
      <c r="B161" s="24" t="s">
        <v>21</v>
      </c>
      <c r="C161" s="4" t="s">
        <v>6</v>
      </c>
      <c r="D161" s="4" t="s">
        <v>6</v>
      </c>
      <c r="E161" s="4" t="s">
        <v>6</v>
      </c>
      <c r="F161" s="4" t="s">
        <v>6</v>
      </c>
      <c r="G161" s="4" t="s">
        <v>6</v>
      </c>
      <c r="H161" s="4" t="s">
        <v>6</v>
      </c>
      <c r="I161" s="4" t="s">
        <v>6</v>
      </c>
      <c r="J161" s="4" t="s">
        <v>6</v>
      </c>
      <c r="K161" s="4"/>
      <c r="L161" s="4" t="s">
        <v>6</v>
      </c>
      <c r="M161" s="4" t="s">
        <v>6</v>
      </c>
    </row>
    <row r="162" spans="1:13" ht="43.5" customHeight="1">
      <c r="A162" s="4"/>
      <c r="B162" s="5" t="s">
        <v>137</v>
      </c>
      <c r="C162" s="4" t="s">
        <v>143</v>
      </c>
      <c r="D162" s="4" t="s">
        <v>138</v>
      </c>
      <c r="E162" s="27">
        <f>C129/E159</f>
        <v>74014.17434650456</v>
      </c>
      <c r="F162" s="27">
        <f>D129/E159</f>
        <v>18775.76128267477</v>
      </c>
      <c r="G162" s="27">
        <f>F129/E159</f>
        <v>92789.93562917934</v>
      </c>
      <c r="H162" s="4">
        <v>86623</v>
      </c>
      <c r="I162" s="4">
        <v>26200</v>
      </c>
      <c r="J162" s="4">
        <f>H162+I162</f>
        <v>112823</v>
      </c>
      <c r="K162" s="27">
        <f>K129/K159</f>
        <v>98472.92271934921</v>
      </c>
      <c r="L162" s="27">
        <f>L129/K159</f>
        <v>22399.76757699012</v>
      </c>
      <c r="M162" s="27">
        <f>K162+L162</f>
        <v>120872.69029633934</v>
      </c>
    </row>
    <row r="163" spans="1:13" ht="48" customHeight="1">
      <c r="A163" s="4"/>
      <c r="B163" s="5" t="s">
        <v>139</v>
      </c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</row>
    <row r="164" spans="1:13" ht="24" customHeight="1">
      <c r="A164" s="4"/>
      <c r="B164" s="5" t="s">
        <v>141</v>
      </c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</row>
    <row r="165" spans="1:13" ht="15" customHeight="1">
      <c r="A165" s="4"/>
      <c r="B165" s="5" t="s">
        <v>140</v>
      </c>
      <c r="C165" s="4" t="s">
        <v>133</v>
      </c>
      <c r="D165" s="201" t="s">
        <v>144</v>
      </c>
      <c r="E165" s="46">
        <f>E159/E152</f>
        <v>140</v>
      </c>
      <c r="F165" s="126"/>
      <c r="G165" s="46">
        <f>G159/G152</f>
        <v>140</v>
      </c>
      <c r="H165" s="129">
        <f>H159/H152</f>
        <v>86.05</v>
      </c>
      <c r="I165" s="126"/>
      <c r="J165" s="129">
        <f>J159/J152</f>
        <v>86.05</v>
      </c>
      <c r="K165" s="129">
        <f>K159/K152</f>
        <v>86.05</v>
      </c>
      <c r="L165" s="126"/>
      <c r="M165" s="129">
        <f>M159/M152</f>
        <v>86.05</v>
      </c>
    </row>
    <row r="166" spans="1:13" ht="15" customHeight="1">
      <c r="A166" s="4"/>
      <c r="B166" s="5" t="s">
        <v>122</v>
      </c>
      <c r="C166" s="4" t="s">
        <v>133</v>
      </c>
      <c r="D166" s="202"/>
      <c r="E166" s="117">
        <f>E159/E153</f>
        <v>16.327543424317618</v>
      </c>
      <c r="F166" s="126"/>
      <c r="G166" s="117">
        <f>G159/G153</f>
        <v>16.327543424317618</v>
      </c>
      <c r="H166" s="117">
        <f>H159/H153</f>
        <v>14.282157676348548</v>
      </c>
      <c r="I166" s="126"/>
      <c r="J166" s="117">
        <f>J159/J153</f>
        <v>14.282157676348548</v>
      </c>
      <c r="K166" s="117">
        <f>K159/K153</f>
        <v>14.401673640167363</v>
      </c>
      <c r="L166" s="126"/>
      <c r="M166" s="117">
        <f>M159/M153</f>
        <v>14.401673640167363</v>
      </c>
    </row>
    <row r="167" spans="1:13" ht="15" customHeight="1">
      <c r="A167" s="4"/>
      <c r="B167" s="5" t="s">
        <v>123</v>
      </c>
      <c r="C167" s="4" t="s">
        <v>133</v>
      </c>
      <c r="D167" s="202"/>
      <c r="E167" s="117">
        <f>E159/E154</f>
        <v>3.1726133076181293</v>
      </c>
      <c r="F167" s="126"/>
      <c r="G167" s="46">
        <v>3</v>
      </c>
      <c r="H167" s="117">
        <f>H159/H154</f>
        <v>2.9095519864750634</v>
      </c>
      <c r="I167" s="126"/>
      <c r="J167" s="117">
        <f>J159/J154</f>
        <v>2.9095519864750634</v>
      </c>
      <c r="K167" s="117">
        <f>K159/K154</f>
        <v>2.9046413502109703</v>
      </c>
      <c r="L167" s="126"/>
      <c r="M167" s="117">
        <f>M159/M154</f>
        <v>2.9046413502109703</v>
      </c>
    </row>
    <row r="168" spans="1:13" ht="15" customHeight="1">
      <c r="A168" s="4"/>
      <c r="B168" s="5" t="s">
        <v>124</v>
      </c>
      <c r="C168" s="4" t="s">
        <v>133</v>
      </c>
      <c r="D168" s="202"/>
      <c r="E168" s="117">
        <f>E159/E155</f>
        <v>15.666666666666666</v>
      </c>
      <c r="F168" s="126"/>
      <c r="G168" s="46">
        <v>16</v>
      </c>
      <c r="H168" s="117">
        <f>H159/H155</f>
        <v>14.311850311850312</v>
      </c>
      <c r="I168" s="126"/>
      <c r="J168" s="117">
        <f>J159/J155</f>
        <v>14.311850311850312</v>
      </c>
      <c r="K168" s="117">
        <f>K159/K155</f>
        <v>13.604743083003953</v>
      </c>
      <c r="L168" s="126"/>
      <c r="M168" s="117">
        <f>M159/M155</f>
        <v>13.604743083003953</v>
      </c>
    </row>
    <row r="169" spans="1:13" ht="15">
      <c r="A169" s="4" t="s">
        <v>6</v>
      </c>
      <c r="B169" s="23" t="s">
        <v>142</v>
      </c>
      <c r="C169" s="4" t="s">
        <v>133</v>
      </c>
      <c r="D169" s="203"/>
      <c r="E169" s="117">
        <f>E159/E156</f>
        <v>5.172955974842767</v>
      </c>
      <c r="F169" s="126" t="s">
        <v>6</v>
      </c>
      <c r="G169" s="46">
        <v>5</v>
      </c>
      <c r="H169" s="117">
        <f>H159/H156</f>
        <v>4.52299605781866</v>
      </c>
      <c r="I169" s="126" t="s">
        <v>6</v>
      </c>
      <c r="J169" s="117">
        <f>J159/J156</f>
        <v>4.52299605781866</v>
      </c>
      <c r="K169" s="117">
        <f>K159/K156</f>
        <v>4.5985303941215765</v>
      </c>
      <c r="L169" s="126" t="s">
        <v>6</v>
      </c>
      <c r="M169" s="117">
        <f>M159/M156</f>
        <v>4.5985303941215765</v>
      </c>
    </row>
    <row r="170" spans="1:13" ht="15">
      <c r="A170" s="4" t="s">
        <v>136</v>
      </c>
      <c r="B170" s="24" t="s">
        <v>22</v>
      </c>
      <c r="C170" s="4" t="s">
        <v>6</v>
      </c>
      <c r="D170" s="4" t="s">
        <v>6</v>
      </c>
      <c r="E170" s="4" t="s">
        <v>6</v>
      </c>
      <c r="F170" s="4" t="s">
        <v>6</v>
      </c>
      <c r="G170" s="4"/>
      <c r="H170" s="4" t="s">
        <v>6</v>
      </c>
      <c r="I170" s="4" t="s">
        <v>6</v>
      </c>
      <c r="J170" s="4" t="s">
        <v>6</v>
      </c>
      <c r="K170" s="4" t="s">
        <v>6</v>
      </c>
      <c r="L170" s="4" t="s">
        <v>6</v>
      </c>
      <c r="M170" s="4" t="s">
        <v>6</v>
      </c>
    </row>
    <row r="171" spans="1:13" ht="45">
      <c r="A171" s="4"/>
      <c r="B171" s="5" t="s">
        <v>145</v>
      </c>
      <c r="C171" s="4" t="s">
        <v>147</v>
      </c>
      <c r="D171" s="4" t="s">
        <v>144</v>
      </c>
      <c r="E171" s="4">
        <v>100</v>
      </c>
      <c r="F171" s="4"/>
      <c r="G171" s="4">
        <v>100</v>
      </c>
      <c r="H171" s="4">
        <v>100</v>
      </c>
      <c r="I171" s="4"/>
      <c r="J171" s="4">
        <v>100</v>
      </c>
      <c r="K171" s="4">
        <v>100</v>
      </c>
      <c r="L171" s="4"/>
      <c r="M171" s="4">
        <v>100</v>
      </c>
    </row>
    <row r="172" spans="1:13" ht="135">
      <c r="A172" s="4" t="s">
        <v>6</v>
      </c>
      <c r="B172" s="23" t="s">
        <v>146</v>
      </c>
      <c r="C172" s="4" t="s">
        <v>148</v>
      </c>
      <c r="D172" s="4" t="s">
        <v>149</v>
      </c>
      <c r="E172" s="4">
        <v>9.1</v>
      </c>
      <c r="F172" s="4"/>
      <c r="G172" s="4">
        <v>9.1</v>
      </c>
      <c r="H172" s="4">
        <v>9.1</v>
      </c>
      <c r="I172" s="4"/>
      <c r="J172" s="4">
        <v>9.1</v>
      </c>
      <c r="K172" s="4">
        <v>9.1</v>
      </c>
      <c r="L172" s="4"/>
      <c r="M172" s="4">
        <v>9.1</v>
      </c>
    </row>
    <row r="175" spans="1:10" ht="15" customHeight="1">
      <c r="A175" s="206" t="s">
        <v>355</v>
      </c>
      <c r="B175" s="206"/>
      <c r="C175" s="206"/>
      <c r="D175" s="206"/>
      <c r="E175" s="206"/>
      <c r="F175" s="206"/>
      <c r="G175" s="206"/>
      <c r="H175" s="206"/>
      <c r="I175" s="206"/>
      <c r="J175" s="206"/>
    </row>
    <row r="176" ht="15">
      <c r="J176" s="3" t="s">
        <v>0</v>
      </c>
    </row>
    <row r="177" spans="1:10" ht="15">
      <c r="A177" s="191" t="s">
        <v>14</v>
      </c>
      <c r="B177" s="191" t="s">
        <v>16</v>
      </c>
      <c r="C177" s="191" t="s">
        <v>17</v>
      </c>
      <c r="D177" s="191" t="s">
        <v>18</v>
      </c>
      <c r="E177" s="191" t="s">
        <v>89</v>
      </c>
      <c r="F177" s="191"/>
      <c r="G177" s="191"/>
      <c r="H177" s="191" t="s">
        <v>348</v>
      </c>
      <c r="I177" s="191"/>
      <c r="J177" s="191"/>
    </row>
    <row r="178" spans="1:10" ht="41.25" customHeight="1">
      <c r="A178" s="191"/>
      <c r="B178" s="191"/>
      <c r="C178" s="191"/>
      <c r="D178" s="191"/>
      <c r="E178" s="4" t="s">
        <v>3</v>
      </c>
      <c r="F178" s="4" t="s">
        <v>4</v>
      </c>
      <c r="G178" s="4" t="s">
        <v>53</v>
      </c>
      <c r="H178" s="4" t="s">
        <v>3</v>
      </c>
      <c r="I178" s="4" t="s">
        <v>4</v>
      </c>
      <c r="J178" s="4" t="s">
        <v>54</v>
      </c>
    </row>
    <row r="179" spans="1:10" ht="15">
      <c r="A179" s="4">
        <v>1</v>
      </c>
      <c r="B179" s="4">
        <v>2</v>
      </c>
      <c r="C179" s="4">
        <v>3</v>
      </c>
      <c r="D179" s="4">
        <v>4</v>
      </c>
      <c r="E179" s="4">
        <v>5</v>
      </c>
      <c r="F179" s="4">
        <v>6</v>
      </c>
      <c r="G179" s="4">
        <v>7</v>
      </c>
      <c r="H179" s="4">
        <v>8</v>
      </c>
      <c r="I179" s="4">
        <v>9</v>
      </c>
      <c r="J179" s="4">
        <v>10</v>
      </c>
    </row>
    <row r="180" spans="1:10" ht="15">
      <c r="A180" s="4" t="s">
        <v>114</v>
      </c>
      <c r="B180" s="24" t="s">
        <v>19</v>
      </c>
      <c r="C180" s="4" t="s">
        <v>6</v>
      </c>
      <c r="D180" s="4" t="s">
        <v>6</v>
      </c>
      <c r="E180" s="5" t="s">
        <v>6</v>
      </c>
      <c r="F180" s="5" t="s">
        <v>6</v>
      </c>
      <c r="G180" s="5" t="s">
        <v>6</v>
      </c>
      <c r="H180" s="5" t="s">
        <v>6</v>
      </c>
      <c r="I180" s="5" t="s">
        <v>6</v>
      </c>
      <c r="J180" s="5" t="s">
        <v>6</v>
      </c>
    </row>
    <row r="181" spans="1:10" ht="45">
      <c r="A181" s="4"/>
      <c r="B181" s="5" t="s">
        <v>117</v>
      </c>
      <c r="C181" s="4" t="s">
        <v>126</v>
      </c>
      <c r="D181" s="4" t="s">
        <v>127</v>
      </c>
      <c r="E181" s="4">
        <v>8</v>
      </c>
      <c r="F181" s="5"/>
      <c r="G181" s="5"/>
      <c r="H181" s="4">
        <v>8</v>
      </c>
      <c r="I181" s="5"/>
      <c r="J181" s="5"/>
    </row>
    <row r="182" spans="1:10" ht="15" customHeight="1">
      <c r="A182" s="4"/>
      <c r="B182" s="5" t="s">
        <v>118</v>
      </c>
      <c r="C182" s="4" t="s">
        <v>126</v>
      </c>
      <c r="D182" s="201" t="s">
        <v>128</v>
      </c>
      <c r="E182" s="4">
        <f>E184+E185+E186+E187+E188</f>
        <v>1232.75</v>
      </c>
      <c r="F182" s="5"/>
      <c r="G182" s="4">
        <f>G184+G185+G186+G187+G188</f>
        <v>1232.75</v>
      </c>
      <c r="H182" s="4">
        <f>H184+H185+H186+H187+H188</f>
        <v>1232.75</v>
      </c>
      <c r="I182" s="5"/>
      <c r="J182" s="4">
        <f>J184+J185+J186+J187+J188</f>
        <v>1232.75</v>
      </c>
    </row>
    <row r="183" spans="1:10" ht="15">
      <c r="A183" s="4"/>
      <c r="B183" s="5" t="s">
        <v>119</v>
      </c>
      <c r="C183" s="4"/>
      <c r="D183" s="202"/>
      <c r="E183" s="4"/>
      <c r="F183" s="5"/>
      <c r="G183" s="4"/>
      <c r="H183" s="4"/>
      <c r="I183" s="5"/>
      <c r="J183" s="4"/>
    </row>
    <row r="184" spans="1:10" ht="15">
      <c r="A184" s="4"/>
      <c r="B184" s="5" t="s">
        <v>120</v>
      </c>
      <c r="C184" s="4" t="s">
        <v>126</v>
      </c>
      <c r="D184" s="202"/>
      <c r="E184" s="4">
        <v>20</v>
      </c>
      <c r="F184" s="5"/>
      <c r="G184" s="4">
        <v>20</v>
      </c>
      <c r="H184" s="4">
        <v>20</v>
      </c>
      <c r="I184" s="5"/>
      <c r="J184" s="4">
        <v>20</v>
      </c>
    </row>
    <row r="185" spans="1:10" ht="15">
      <c r="A185" s="4"/>
      <c r="B185" s="5" t="s">
        <v>122</v>
      </c>
      <c r="C185" s="4" t="s">
        <v>126</v>
      </c>
      <c r="D185" s="202"/>
      <c r="E185" s="4">
        <v>119.5</v>
      </c>
      <c r="F185" s="5"/>
      <c r="G185" s="4">
        <v>119.5</v>
      </c>
      <c r="H185" s="4">
        <v>119.5</v>
      </c>
      <c r="I185" s="5"/>
      <c r="J185" s="4">
        <v>119.5</v>
      </c>
    </row>
    <row r="186" spans="1:10" ht="15">
      <c r="A186" s="4"/>
      <c r="B186" s="5" t="s">
        <v>123</v>
      </c>
      <c r="C186" s="4" t="s">
        <v>126</v>
      </c>
      <c r="D186" s="202"/>
      <c r="E186" s="4">
        <v>592.5</v>
      </c>
      <c r="F186" s="5"/>
      <c r="G186" s="4">
        <v>592.5</v>
      </c>
      <c r="H186" s="4">
        <v>592.5</v>
      </c>
      <c r="I186" s="5"/>
      <c r="J186" s="4">
        <v>592.5</v>
      </c>
    </row>
    <row r="187" spans="1:10" ht="15">
      <c r="A187" s="4"/>
      <c r="B187" s="5" t="s">
        <v>124</v>
      </c>
      <c r="C187" s="4" t="s">
        <v>126</v>
      </c>
      <c r="D187" s="202"/>
      <c r="E187" s="4">
        <v>126.5</v>
      </c>
      <c r="F187" s="5" t="s">
        <v>6</v>
      </c>
      <c r="G187" s="4">
        <v>126.5</v>
      </c>
      <c r="H187" s="4">
        <v>126.5</v>
      </c>
      <c r="I187" s="5" t="s">
        <v>6</v>
      </c>
      <c r="J187" s="4">
        <v>126.5</v>
      </c>
    </row>
    <row r="188" spans="1:10" ht="15">
      <c r="A188" s="4" t="s">
        <v>6</v>
      </c>
      <c r="B188" s="23" t="s">
        <v>125</v>
      </c>
      <c r="C188" s="4" t="s">
        <v>126</v>
      </c>
      <c r="D188" s="203"/>
      <c r="E188" s="4">
        <v>374.25</v>
      </c>
      <c r="F188" s="5" t="s">
        <v>6</v>
      </c>
      <c r="G188" s="4">
        <v>374.25</v>
      </c>
      <c r="H188" s="4">
        <v>374.25</v>
      </c>
      <c r="I188" s="5" t="s">
        <v>6</v>
      </c>
      <c r="J188" s="4">
        <v>374.25</v>
      </c>
    </row>
    <row r="189" spans="1:10" ht="15">
      <c r="A189" s="4" t="s">
        <v>115</v>
      </c>
      <c r="B189" s="24" t="s">
        <v>20</v>
      </c>
      <c r="C189" s="4" t="s">
        <v>6</v>
      </c>
      <c r="D189" s="4" t="s">
        <v>6</v>
      </c>
      <c r="E189" s="4"/>
      <c r="F189" s="5" t="s">
        <v>6</v>
      </c>
      <c r="G189" s="5" t="s">
        <v>6</v>
      </c>
      <c r="H189" s="4"/>
      <c r="I189" s="5" t="s">
        <v>6</v>
      </c>
      <c r="J189" s="5" t="s">
        <v>6</v>
      </c>
    </row>
    <row r="190" spans="1:10" ht="15" customHeight="1">
      <c r="A190" s="4"/>
      <c r="B190" s="5" t="s">
        <v>129</v>
      </c>
      <c r="C190" s="4" t="s">
        <v>132</v>
      </c>
      <c r="D190" s="201" t="s">
        <v>135</v>
      </c>
      <c r="E190" s="4">
        <v>1900</v>
      </c>
      <c r="F190" s="5" t="s">
        <v>6</v>
      </c>
      <c r="G190" s="4">
        <v>1900</v>
      </c>
      <c r="H190" s="4">
        <v>1900</v>
      </c>
      <c r="I190" s="5" t="s">
        <v>6</v>
      </c>
      <c r="J190" s="4">
        <v>1900</v>
      </c>
    </row>
    <row r="191" spans="1:10" ht="15">
      <c r="A191" s="4" t="s">
        <v>6</v>
      </c>
      <c r="B191" s="23" t="s">
        <v>130</v>
      </c>
      <c r="C191" s="4" t="s">
        <v>133</v>
      </c>
      <c r="D191" s="202"/>
      <c r="E191" s="4">
        <v>1721</v>
      </c>
      <c r="F191" s="5" t="s">
        <v>6</v>
      </c>
      <c r="G191" s="4">
        <v>1721</v>
      </c>
      <c r="H191" s="4">
        <v>1721</v>
      </c>
      <c r="I191" s="5" t="s">
        <v>6</v>
      </c>
      <c r="J191" s="4">
        <v>1721</v>
      </c>
    </row>
    <row r="192" spans="1:10" ht="30">
      <c r="A192" s="4"/>
      <c r="B192" s="23" t="s">
        <v>131</v>
      </c>
      <c r="C192" s="4" t="s">
        <v>134</v>
      </c>
      <c r="D192" s="203"/>
      <c r="E192" s="4">
        <v>693.5</v>
      </c>
      <c r="F192" s="5" t="s">
        <v>6</v>
      </c>
      <c r="G192" s="4">
        <v>693.5</v>
      </c>
      <c r="H192" s="4">
        <v>693.5</v>
      </c>
      <c r="I192" s="5" t="s">
        <v>6</v>
      </c>
      <c r="J192" s="4">
        <v>693.5</v>
      </c>
    </row>
    <row r="193" spans="1:10" ht="15">
      <c r="A193" s="4" t="s">
        <v>116</v>
      </c>
      <c r="B193" s="24" t="s">
        <v>21</v>
      </c>
      <c r="C193" s="4" t="s">
        <v>6</v>
      </c>
      <c r="D193" s="4" t="s">
        <v>6</v>
      </c>
      <c r="E193" s="4"/>
      <c r="F193" s="5" t="s">
        <v>6</v>
      </c>
      <c r="G193" s="5" t="s">
        <v>6</v>
      </c>
      <c r="H193" s="4"/>
      <c r="I193" s="5" t="s">
        <v>6</v>
      </c>
      <c r="J193" s="5" t="s">
        <v>6</v>
      </c>
    </row>
    <row r="194" spans="1:10" ht="30">
      <c r="A194" s="4"/>
      <c r="B194" s="5" t="s">
        <v>137</v>
      </c>
      <c r="C194" s="4" t="s">
        <v>143</v>
      </c>
      <c r="D194" s="4" t="s">
        <v>138</v>
      </c>
      <c r="E194" s="117">
        <f>C140/E191</f>
        <v>105537.18768158047</v>
      </c>
      <c r="F194" s="128">
        <f>D140/E191</f>
        <v>23586.926205694363</v>
      </c>
      <c r="G194" s="117">
        <f>E194+F194</f>
        <v>129124.11388727484</v>
      </c>
      <c r="H194" s="117">
        <f>G140/H191</f>
        <v>112556.07205113306</v>
      </c>
      <c r="I194" s="32">
        <f>H140/H191</f>
        <v>24789.88959907031</v>
      </c>
      <c r="J194" s="27">
        <f>H194+I194</f>
        <v>137345.96165020336</v>
      </c>
    </row>
    <row r="195" spans="1:10" ht="45">
      <c r="A195" s="4"/>
      <c r="B195" s="5" t="s">
        <v>139</v>
      </c>
      <c r="C195" s="4"/>
      <c r="D195" s="4"/>
      <c r="E195" s="4"/>
      <c r="F195" s="5"/>
      <c r="G195" s="5"/>
      <c r="H195" s="4"/>
      <c r="I195" s="5"/>
      <c r="J195" s="5"/>
    </row>
    <row r="196" spans="1:10" ht="15" customHeight="1">
      <c r="A196" s="4"/>
      <c r="B196" s="5" t="s">
        <v>141</v>
      </c>
      <c r="C196" s="4"/>
      <c r="D196" s="4"/>
      <c r="E196" s="4"/>
      <c r="F196" s="5"/>
      <c r="G196" s="4"/>
      <c r="H196" s="4"/>
      <c r="I196" s="5"/>
      <c r="J196" s="4"/>
    </row>
    <row r="197" spans="1:10" ht="15" customHeight="1">
      <c r="A197" s="4"/>
      <c r="B197" s="5" t="s">
        <v>140</v>
      </c>
      <c r="C197" s="4" t="s">
        <v>133</v>
      </c>
      <c r="D197" s="201" t="s">
        <v>144</v>
      </c>
      <c r="E197" s="129">
        <f>E191/E184</f>
        <v>86.05</v>
      </c>
      <c r="F197" s="5"/>
      <c r="G197" s="129">
        <f>G191/G184</f>
        <v>86.05</v>
      </c>
      <c r="H197" s="129">
        <f>H191/H184</f>
        <v>86.05</v>
      </c>
      <c r="I197" s="5"/>
      <c r="J197" s="129">
        <f>J191/J184</f>
        <v>86.05</v>
      </c>
    </row>
    <row r="198" spans="1:10" ht="15">
      <c r="A198" s="4"/>
      <c r="B198" s="5" t="s">
        <v>122</v>
      </c>
      <c r="C198" s="4" t="s">
        <v>133</v>
      </c>
      <c r="D198" s="202"/>
      <c r="E198" s="117">
        <f>E191/E185</f>
        <v>14.401673640167363</v>
      </c>
      <c r="F198" s="5"/>
      <c r="G198" s="117">
        <f>G191/G185</f>
        <v>14.401673640167363</v>
      </c>
      <c r="H198" s="117">
        <f>H191/H185</f>
        <v>14.401673640167363</v>
      </c>
      <c r="I198" s="5"/>
      <c r="J198" s="117">
        <f>J191/J185</f>
        <v>14.401673640167363</v>
      </c>
    </row>
    <row r="199" spans="1:10" ht="15">
      <c r="A199" s="4"/>
      <c r="B199" s="5" t="s">
        <v>123</v>
      </c>
      <c r="C199" s="4" t="s">
        <v>133</v>
      </c>
      <c r="D199" s="202"/>
      <c r="E199" s="117">
        <f>E191/E186</f>
        <v>2.9046413502109703</v>
      </c>
      <c r="F199" s="5"/>
      <c r="G199" s="117">
        <f>G191/G186</f>
        <v>2.9046413502109703</v>
      </c>
      <c r="H199" s="117">
        <f>H191/H186</f>
        <v>2.9046413502109703</v>
      </c>
      <c r="I199" s="5"/>
      <c r="J199" s="117">
        <f>J191/J186</f>
        <v>2.9046413502109703</v>
      </c>
    </row>
    <row r="200" spans="1:10" ht="15">
      <c r="A200" s="4"/>
      <c r="B200" s="5" t="s">
        <v>124</v>
      </c>
      <c r="C200" s="4" t="s">
        <v>133</v>
      </c>
      <c r="D200" s="202"/>
      <c r="E200" s="117">
        <f>E191/E187</f>
        <v>13.604743083003953</v>
      </c>
      <c r="F200" s="5"/>
      <c r="G200" s="117">
        <f>G191/G187</f>
        <v>13.604743083003953</v>
      </c>
      <c r="H200" s="117">
        <f>H191/H187</f>
        <v>13.604743083003953</v>
      </c>
      <c r="I200" s="5"/>
      <c r="J200" s="117">
        <f>J191/J187</f>
        <v>13.604743083003953</v>
      </c>
    </row>
    <row r="201" spans="1:10" ht="15">
      <c r="A201" s="4" t="s">
        <v>6</v>
      </c>
      <c r="B201" s="23" t="s">
        <v>142</v>
      </c>
      <c r="C201" s="4" t="s">
        <v>133</v>
      </c>
      <c r="D201" s="203"/>
      <c r="E201" s="117">
        <f>E191/E188</f>
        <v>4.5985303941215765</v>
      </c>
      <c r="F201" s="5" t="s">
        <v>6</v>
      </c>
      <c r="G201" s="117">
        <f>G191/G188</f>
        <v>4.5985303941215765</v>
      </c>
      <c r="H201" s="117">
        <f>H191/H188</f>
        <v>4.5985303941215765</v>
      </c>
      <c r="I201" s="5" t="s">
        <v>6</v>
      </c>
      <c r="J201" s="117">
        <f>J191/J188</f>
        <v>4.5985303941215765</v>
      </c>
    </row>
    <row r="202" spans="1:10" ht="15">
      <c r="A202" s="4" t="s">
        <v>136</v>
      </c>
      <c r="B202" s="24" t="s">
        <v>22</v>
      </c>
      <c r="C202" s="4" t="s">
        <v>6</v>
      </c>
      <c r="D202" s="4" t="s">
        <v>6</v>
      </c>
      <c r="E202" s="4"/>
      <c r="F202" s="5" t="s">
        <v>6</v>
      </c>
      <c r="G202" s="5" t="s">
        <v>6</v>
      </c>
      <c r="H202" s="4"/>
      <c r="I202" s="5" t="s">
        <v>6</v>
      </c>
      <c r="J202" s="5" t="s">
        <v>6</v>
      </c>
    </row>
    <row r="203" spans="1:10" ht="45">
      <c r="A203" s="4"/>
      <c r="B203" s="5" t="s">
        <v>145</v>
      </c>
      <c r="C203" s="4" t="s">
        <v>147</v>
      </c>
      <c r="D203" s="4" t="s">
        <v>144</v>
      </c>
      <c r="E203" s="4">
        <v>100</v>
      </c>
      <c r="F203" s="4" t="s">
        <v>6</v>
      </c>
      <c r="G203" s="4">
        <v>100</v>
      </c>
      <c r="H203" s="4">
        <v>100</v>
      </c>
      <c r="I203" s="4" t="s">
        <v>6</v>
      </c>
      <c r="J203" s="4">
        <v>100</v>
      </c>
    </row>
    <row r="204" spans="1:10" ht="87.75" customHeight="1">
      <c r="A204" s="4" t="s">
        <v>6</v>
      </c>
      <c r="B204" s="23" t="s">
        <v>146</v>
      </c>
      <c r="C204" s="4" t="s">
        <v>148</v>
      </c>
      <c r="D204" s="4" t="s">
        <v>149</v>
      </c>
      <c r="E204" s="4">
        <v>9.1</v>
      </c>
      <c r="F204" s="4" t="s">
        <v>6</v>
      </c>
      <c r="G204" s="4">
        <v>9.1</v>
      </c>
      <c r="H204" s="4">
        <v>9.1</v>
      </c>
      <c r="I204" s="4" t="s">
        <v>6</v>
      </c>
      <c r="J204" s="4">
        <v>9.1</v>
      </c>
    </row>
    <row r="206" spans="1:11" ht="15" customHeight="1">
      <c r="A206" s="206" t="s">
        <v>23</v>
      </c>
      <c r="B206" s="206"/>
      <c r="C206" s="206"/>
      <c r="D206" s="206"/>
      <c r="E206" s="206"/>
      <c r="F206" s="206"/>
      <c r="G206" s="206"/>
      <c r="H206" s="206"/>
      <c r="I206" s="206"/>
      <c r="J206" s="206"/>
      <c r="K206" s="206"/>
    </row>
    <row r="207" ht="15">
      <c r="K207" s="3" t="s">
        <v>0</v>
      </c>
    </row>
    <row r="208" spans="1:11" ht="15" customHeight="1">
      <c r="A208" s="191" t="s">
        <v>2</v>
      </c>
      <c r="B208" s="191" t="s">
        <v>344</v>
      </c>
      <c r="C208" s="191"/>
      <c r="D208" s="196" t="s">
        <v>345</v>
      </c>
      <c r="E208" s="198"/>
      <c r="F208" s="191" t="s">
        <v>346</v>
      </c>
      <c r="G208" s="191"/>
      <c r="H208" s="191" t="s">
        <v>89</v>
      </c>
      <c r="I208" s="191"/>
      <c r="J208" s="191" t="s">
        <v>348</v>
      </c>
      <c r="K208" s="191"/>
    </row>
    <row r="209" spans="1:11" ht="30">
      <c r="A209" s="191"/>
      <c r="B209" s="4" t="s">
        <v>3</v>
      </c>
      <c r="C209" s="4" t="s">
        <v>4</v>
      </c>
      <c r="D209" s="4" t="s">
        <v>3</v>
      </c>
      <c r="E209" s="4" t="s">
        <v>4</v>
      </c>
      <c r="F209" s="4" t="s">
        <v>3</v>
      </c>
      <c r="G209" s="4" t="s">
        <v>4</v>
      </c>
      <c r="H209" s="4" t="s">
        <v>3</v>
      </c>
      <c r="I209" s="4" t="s">
        <v>4</v>
      </c>
      <c r="J209" s="4" t="s">
        <v>3</v>
      </c>
      <c r="K209" s="4" t="s">
        <v>4</v>
      </c>
    </row>
    <row r="210" spans="1:11" ht="15">
      <c r="A210" s="4">
        <v>1</v>
      </c>
      <c r="B210" s="4">
        <v>2</v>
      </c>
      <c r="C210" s="4">
        <v>3</v>
      </c>
      <c r="D210" s="4">
        <v>4</v>
      </c>
      <c r="E210" s="4">
        <v>5</v>
      </c>
      <c r="F210" s="4">
        <v>6</v>
      </c>
      <c r="G210" s="4">
        <v>7</v>
      </c>
      <c r="H210" s="4">
        <v>8</v>
      </c>
      <c r="I210" s="4">
        <v>9</v>
      </c>
      <c r="J210" s="4">
        <v>10</v>
      </c>
      <c r="K210" s="4">
        <v>11</v>
      </c>
    </row>
    <row r="211" spans="1:11" ht="30">
      <c r="A211" s="23" t="s">
        <v>150</v>
      </c>
      <c r="B211" s="62">
        <v>51006919.72</v>
      </c>
      <c r="C211" s="39" t="s">
        <v>6</v>
      </c>
      <c r="D211" s="63">
        <v>66078484</v>
      </c>
      <c r="E211" s="39" t="s">
        <v>6</v>
      </c>
      <c r="F211" s="39">
        <v>72648741</v>
      </c>
      <c r="G211" s="39" t="s">
        <v>6</v>
      </c>
      <c r="H211" s="39">
        <v>78097397</v>
      </c>
      <c r="I211" s="39" t="s">
        <v>6</v>
      </c>
      <c r="J211" s="39">
        <v>83720409</v>
      </c>
      <c r="K211" s="4" t="s">
        <v>6</v>
      </c>
    </row>
    <row r="212" spans="1:11" ht="60">
      <c r="A212" s="4" t="s">
        <v>151</v>
      </c>
      <c r="B212" s="63">
        <v>5275031</v>
      </c>
      <c r="C212" s="39" t="s">
        <v>6</v>
      </c>
      <c r="D212" s="63">
        <v>5004580</v>
      </c>
      <c r="E212" s="39" t="s">
        <v>6</v>
      </c>
      <c r="F212" s="39">
        <v>4241857</v>
      </c>
      <c r="G212" s="39" t="s">
        <v>6</v>
      </c>
      <c r="H212" s="39">
        <v>4559996</v>
      </c>
      <c r="I212" s="39" t="s">
        <v>6</v>
      </c>
      <c r="J212" s="39">
        <v>4888316</v>
      </c>
      <c r="K212" s="4" t="s">
        <v>6</v>
      </c>
    </row>
    <row r="213" spans="1:11" ht="15">
      <c r="A213" s="4" t="s">
        <v>153</v>
      </c>
      <c r="B213" s="63">
        <v>3132517</v>
      </c>
      <c r="C213" s="39"/>
      <c r="D213" s="63">
        <v>3515646</v>
      </c>
      <c r="E213" s="39"/>
      <c r="F213" s="39">
        <v>11778302</v>
      </c>
      <c r="G213" s="39"/>
      <c r="H213" s="39">
        <v>12661675</v>
      </c>
      <c r="I213" s="39"/>
      <c r="J213" s="39">
        <v>13573315</v>
      </c>
      <c r="K213" s="4"/>
    </row>
    <row r="214" spans="1:11" ht="33.75" customHeight="1">
      <c r="A214" s="4" t="s">
        <v>152</v>
      </c>
      <c r="B214" s="63">
        <v>2696954</v>
      </c>
      <c r="C214" s="39"/>
      <c r="D214" s="63">
        <v>3563390</v>
      </c>
      <c r="E214" s="39"/>
      <c r="F214" s="39">
        <v>4021100</v>
      </c>
      <c r="G214" s="39"/>
      <c r="H214" s="39">
        <v>4322682</v>
      </c>
      <c r="I214" s="39"/>
      <c r="J214" s="39">
        <v>4633916</v>
      </c>
      <c r="K214" s="4"/>
    </row>
    <row r="215" spans="1:11" ht="15">
      <c r="A215" s="4" t="s">
        <v>9</v>
      </c>
      <c r="B215" s="63">
        <f>SUM(B211:B214)</f>
        <v>62111421.72</v>
      </c>
      <c r="C215" s="63">
        <f aca="true" t="shared" si="6" ref="C215:K215">SUM(C211:C214)</f>
        <v>0</v>
      </c>
      <c r="D215" s="63">
        <f t="shared" si="6"/>
        <v>78162100</v>
      </c>
      <c r="E215" s="63">
        <f t="shared" si="6"/>
        <v>0</v>
      </c>
      <c r="F215" s="63">
        <f t="shared" si="6"/>
        <v>92690000</v>
      </c>
      <c r="G215" s="63">
        <f t="shared" si="6"/>
        <v>0</v>
      </c>
      <c r="H215" s="63">
        <f t="shared" si="6"/>
        <v>99641750</v>
      </c>
      <c r="I215" s="63">
        <f t="shared" si="6"/>
        <v>0</v>
      </c>
      <c r="J215" s="63">
        <f t="shared" si="6"/>
        <v>106815956</v>
      </c>
      <c r="K215" s="61">
        <f t="shared" si="6"/>
        <v>0</v>
      </c>
    </row>
    <row r="216" spans="1:11" ht="120">
      <c r="A216" s="6" t="s">
        <v>24</v>
      </c>
      <c r="B216" s="4" t="s">
        <v>8</v>
      </c>
      <c r="C216" s="4" t="s">
        <v>6</v>
      </c>
      <c r="D216" s="4" t="s">
        <v>8</v>
      </c>
      <c r="E216" s="4" t="s">
        <v>6</v>
      </c>
      <c r="F216" s="4" t="s">
        <v>6</v>
      </c>
      <c r="G216" s="4" t="s">
        <v>6</v>
      </c>
      <c r="H216" s="4" t="s">
        <v>6</v>
      </c>
      <c r="I216" s="4" t="s">
        <v>6</v>
      </c>
      <c r="J216" s="4" t="s">
        <v>8</v>
      </c>
      <c r="K216" s="4" t="s">
        <v>6</v>
      </c>
    </row>
    <row r="219" spans="1:14" ht="15" customHeight="1">
      <c r="A219" s="200" t="s">
        <v>25</v>
      </c>
      <c r="B219" s="200"/>
      <c r="C219" s="200"/>
      <c r="D219" s="200"/>
      <c r="E219" s="200"/>
      <c r="F219" s="200"/>
      <c r="G219" s="200"/>
      <c r="H219" s="200"/>
      <c r="I219" s="200"/>
      <c r="J219" s="200"/>
      <c r="K219" s="200"/>
      <c r="L219" s="200"/>
      <c r="M219" s="200"/>
      <c r="N219" s="200"/>
    </row>
    <row r="221" spans="1:14" ht="15" customHeight="1">
      <c r="A221" s="191" t="s">
        <v>52</v>
      </c>
      <c r="B221" s="191" t="s">
        <v>26</v>
      </c>
      <c r="C221" s="196" t="s">
        <v>344</v>
      </c>
      <c r="D221" s="197"/>
      <c r="E221" s="197"/>
      <c r="F221" s="198"/>
      <c r="G221" s="207" t="s">
        <v>366</v>
      </c>
      <c r="H221" s="207"/>
      <c r="I221" s="207"/>
      <c r="J221" s="207"/>
      <c r="K221" s="207" t="s">
        <v>94</v>
      </c>
      <c r="L221" s="207"/>
      <c r="M221" s="204" t="s">
        <v>367</v>
      </c>
      <c r="N221" s="205"/>
    </row>
    <row r="222" spans="1:14" ht="30.75" customHeight="1">
      <c r="A222" s="191"/>
      <c r="B222" s="191"/>
      <c r="C222" s="191" t="s">
        <v>3</v>
      </c>
      <c r="D222" s="191"/>
      <c r="E222" s="191" t="s">
        <v>4</v>
      </c>
      <c r="F222" s="191"/>
      <c r="G222" s="191" t="s">
        <v>3</v>
      </c>
      <c r="H222" s="191"/>
      <c r="I222" s="191" t="s">
        <v>4</v>
      </c>
      <c r="J222" s="191"/>
      <c r="K222" s="191" t="s">
        <v>3</v>
      </c>
      <c r="L222" s="191" t="s">
        <v>4</v>
      </c>
      <c r="M222" s="191" t="s">
        <v>3</v>
      </c>
      <c r="N222" s="191" t="s">
        <v>4</v>
      </c>
    </row>
    <row r="223" spans="1:14" ht="30">
      <c r="A223" s="191"/>
      <c r="B223" s="191"/>
      <c r="C223" s="4" t="s">
        <v>55</v>
      </c>
      <c r="D223" s="4" t="s">
        <v>56</v>
      </c>
      <c r="E223" s="4" t="s">
        <v>55</v>
      </c>
      <c r="F223" s="4" t="s">
        <v>56</v>
      </c>
      <c r="G223" s="4" t="s">
        <v>55</v>
      </c>
      <c r="H223" s="4" t="s">
        <v>56</v>
      </c>
      <c r="I223" s="4" t="s">
        <v>55</v>
      </c>
      <c r="J223" s="4" t="s">
        <v>56</v>
      </c>
      <c r="K223" s="191"/>
      <c r="L223" s="191"/>
      <c r="M223" s="191"/>
      <c r="N223" s="191"/>
    </row>
    <row r="224" spans="1:14" ht="15">
      <c r="A224" s="4">
        <v>1</v>
      </c>
      <c r="B224" s="4">
        <v>2</v>
      </c>
      <c r="C224" s="4">
        <v>3</v>
      </c>
      <c r="D224" s="4">
        <v>4</v>
      </c>
      <c r="E224" s="4">
        <v>5</v>
      </c>
      <c r="F224" s="4">
        <v>6</v>
      </c>
      <c r="G224" s="4">
        <v>7</v>
      </c>
      <c r="H224" s="4">
        <v>8</v>
      </c>
      <c r="I224" s="4">
        <v>9</v>
      </c>
      <c r="J224" s="4">
        <v>10</v>
      </c>
      <c r="K224" s="4">
        <v>11</v>
      </c>
      <c r="L224" s="4">
        <v>12</v>
      </c>
      <c r="M224" s="4">
        <v>13</v>
      </c>
      <c r="N224" s="4">
        <v>14</v>
      </c>
    </row>
    <row r="225" spans="1:14" ht="15">
      <c r="A225" s="4" t="s">
        <v>114</v>
      </c>
      <c r="B225" s="23" t="s">
        <v>140</v>
      </c>
      <c r="C225" s="4">
        <v>19</v>
      </c>
      <c r="D225" s="61">
        <v>11.75</v>
      </c>
      <c r="E225" s="4"/>
      <c r="F225" s="4"/>
      <c r="G225" s="4">
        <f>H152</f>
        <v>20</v>
      </c>
      <c r="H225" s="4">
        <v>11.25</v>
      </c>
      <c r="I225" s="4"/>
      <c r="J225" s="4"/>
      <c r="K225" s="4">
        <v>20</v>
      </c>
      <c r="L225" s="4"/>
      <c r="M225" s="4">
        <v>20</v>
      </c>
      <c r="N225" s="4"/>
    </row>
    <row r="226" spans="1:14" ht="15">
      <c r="A226" s="4" t="s">
        <v>115</v>
      </c>
      <c r="B226" s="23" t="s">
        <v>122</v>
      </c>
      <c r="C226" s="4">
        <v>103.75</v>
      </c>
      <c r="D226" s="61">
        <v>100.75</v>
      </c>
      <c r="E226" s="4"/>
      <c r="F226" s="4"/>
      <c r="G226" s="4">
        <v>119.5</v>
      </c>
      <c r="H226" s="4">
        <v>102.75</v>
      </c>
      <c r="I226" s="4"/>
      <c r="J226" s="4"/>
      <c r="K226" s="4">
        <v>119.5</v>
      </c>
      <c r="L226" s="4"/>
      <c r="M226" s="4">
        <v>119.5</v>
      </c>
      <c r="N226" s="4"/>
    </row>
    <row r="227" spans="1:14" ht="15">
      <c r="A227" s="4" t="s">
        <v>116</v>
      </c>
      <c r="B227" s="23" t="s">
        <v>123</v>
      </c>
      <c r="C227" s="4">
        <v>541.5</v>
      </c>
      <c r="D227" s="61">
        <v>518.5</v>
      </c>
      <c r="E227" s="4"/>
      <c r="F227" s="4"/>
      <c r="G227" s="4">
        <v>592.5</v>
      </c>
      <c r="H227" s="4">
        <v>522.5</v>
      </c>
      <c r="I227" s="4"/>
      <c r="J227" s="4"/>
      <c r="K227" s="4">
        <v>592.5</v>
      </c>
      <c r="L227" s="4"/>
      <c r="M227" s="4">
        <v>592.5</v>
      </c>
      <c r="N227" s="4"/>
    </row>
    <row r="228" spans="1:14" ht="15">
      <c r="A228" s="4" t="s">
        <v>136</v>
      </c>
      <c r="B228" s="23" t="s">
        <v>124</v>
      </c>
      <c r="C228" s="4">
        <v>104.25</v>
      </c>
      <c r="D228" s="61">
        <v>105</v>
      </c>
      <c r="E228" s="4"/>
      <c r="F228" s="4"/>
      <c r="G228" s="4">
        <v>126.5</v>
      </c>
      <c r="H228" s="4">
        <v>101.25</v>
      </c>
      <c r="I228" s="4"/>
      <c r="J228" s="4"/>
      <c r="K228" s="4">
        <v>126.5</v>
      </c>
      <c r="L228" s="4"/>
      <c r="M228" s="4">
        <v>126.5</v>
      </c>
      <c r="N228" s="4"/>
    </row>
    <row r="229" spans="1:14" ht="15">
      <c r="A229" s="4" t="s">
        <v>315</v>
      </c>
      <c r="B229" s="5" t="s">
        <v>142</v>
      </c>
      <c r="C229" s="4">
        <v>403.25</v>
      </c>
      <c r="D229" s="61">
        <v>318</v>
      </c>
      <c r="E229" s="5" t="s">
        <v>6</v>
      </c>
      <c r="F229" s="5" t="s">
        <v>6</v>
      </c>
      <c r="G229" s="4">
        <v>374.25</v>
      </c>
      <c r="H229" s="4">
        <v>316.5</v>
      </c>
      <c r="I229" s="5" t="s">
        <v>6</v>
      </c>
      <c r="J229" s="5" t="s">
        <v>6</v>
      </c>
      <c r="K229" s="4">
        <v>374.25</v>
      </c>
      <c r="L229" s="5" t="s">
        <v>6</v>
      </c>
      <c r="M229" s="4">
        <v>374.25</v>
      </c>
      <c r="N229" s="5" t="s">
        <v>6</v>
      </c>
    </row>
    <row r="230" spans="1:14" ht="15">
      <c r="A230" s="4" t="s">
        <v>6</v>
      </c>
      <c r="B230" s="4" t="s">
        <v>9</v>
      </c>
      <c r="C230" s="4">
        <f aca="true" t="shared" si="7" ref="C230:J230">SUM(C225:C229)</f>
        <v>1171.75</v>
      </c>
      <c r="D230" s="61">
        <f t="shared" si="7"/>
        <v>1054</v>
      </c>
      <c r="E230" s="4">
        <f t="shared" si="7"/>
        <v>0</v>
      </c>
      <c r="F230" s="4">
        <f t="shared" si="7"/>
        <v>0</v>
      </c>
      <c r="G230" s="4">
        <f t="shared" si="7"/>
        <v>1232.75</v>
      </c>
      <c r="H230" s="4">
        <f t="shared" si="7"/>
        <v>1054.25</v>
      </c>
      <c r="I230" s="4">
        <f t="shared" si="7"/>
        <v>0</v>
      </c>
      <c r="J230" s="4">
        <f t="shared" si="7"/>
        <v>0</v>
      </c>
      <c r="K230" s="4">
        <f>SUM(K225:K229)</f>
        <v>1232.75</v>
      </c>
      <c r="L230" s="4" t="s">
        <v>6</v>
      </c>
      <c r="M230" s="4">
        <f>SUM(M225:M229)</f>
        <v>1232.75</v>
      </c>
      <c r="N230" s="4" t="s">
        <v>6</v>
      </c>
    </row>
    <row r="231" spans="1:14" ht="45">
      <c r="A231" s="4" t="s">
        <v>6</v>
      </c>
      <c r="B231" s="4" t="s">
        <v>27</v>
      </c>
      <c r="C231" s="4" t="s">
        <v>8</v>
      </c>
      <c r="D231" s="4" t="s">
        <v>8</v>
      </c>
      <c r="E231" s="4" t="s">
        <v>6</v>
      </c>
      <c r="F231" s="4" t="s">
        <v>6</v>
      </c>
      <c r="G231" s="4" t="s">
        <v>8</v>
      </c>
      <c r="H231" s="4" t="s">
        <v>8</v>
      </c>
      <c r="I231" s="4" t="s">
        <v>6</v>
      </c>
      <c r="J231" s="4" t="s">
        <v>6</v>
      </c>
      <c r="K231" s="4" t="s">
        <v>8</v>
      </c>
      <c r="L231" s="4" t="s">
        <v>6</v>
      </c>
      <c r="M231" s="4" t="s">
        <v>8</v>
      </c>
      <c r="N231" s="4" t="s">
        <v>6</v>
      </c>
    </row>
    <row r="234" spans="1:12" ht="15" customHeight="1">
      <c r="A234" s="195" t="s">
        <v>70</v>
      </c>
      <c r="B234" s="195"/>
      <c r="C234" s="195"/>
      <c r="D234" s="195"/>
      <c r="E234" s="195"/>
      <c r="F234" s="195"/>
      <c r="G234" s="195"/>
      <c r="H234" s="195"/>
      <c r="I234" s="195"/>
      <c r="J234" s="195"/>
      <c r="K234" s="195"/>
      <c r="L234" s="195"/>
    </row>
    <row r="235" spans="1:12" ht="15" customHeight="1">
      <c r="A235" s="195" t="s">
        <v>356</v>
      </c>
      <c r="B235" s="195"/>
      <c r="C235" s="195"/>
      <c r="D235" s="195"/>
      <c r="E235" s="195"/>
      <c r="F235" s="195"/>
      <c r="G235" s="195"/>
      <c r="H235" s="195"/>
      <c r="I235" s="195"/>
      <c r="J235" s="195"/>
      <c r="K235" s="195"/>
      <c r="L235" s="195"/>
    </row>
    <row r="236" ht="15">
      <c r="L236" s="1" t="s">
        <v>0</v>
      </c>
    </row>
    <row r="237" spans="1:12" ht="21.75" customHeight="1">
      <c r="A237" s="191" t="s">
        <v>14</v>
      </c>
      <c r="B237" s="191" t="s">
        <v>28</v>
      </c>
      <c r="C237" s="191" t="s">
        <v>29</v>
      </c>
      <c r="D237" s="196" t="s">
        <v>344</v>
      </c>
      <c r="E237" s="197"/>
      <c r="F237" s="198"/>
      <c r="G237" s="191" t="s">
        <v>345</v>
      </c>
      <c r="H237" s="191"/>
      <c r="I237" s="191"/>
      <c r="J237" s="191" t="s">
        <v>346</v>
      </c>
      <c r="K237" s="191"/>
      <c r="L237" s="191"/>
    </row>
    <row r="238" spans="1:12" ht="30">
      <c r="A238" s="191"/>
      <c r="B238" s="191"/>
      <c r="C238" s="191"/>
      <c r="D238" s="4" t="s">
        <v>3</v>
      </c>
      <c r="E238" s="4" t="s">
        <v>4</v>
      </c>
      <c r="F238" s="4" t="s">
        <v>57</v>
      </c>
      <c r="G238" s="4" t="s">
        <v>3</v>
      </c>
      <c r="H238" s="4" t="s">
        <v>4</v>
      </c>
      <c r="I238" s="4" t="s">
        <v>49</v>
      </c>
      <c r="J238" s="4" t="s">
        <v>3</v>
      </c>
      <c r="K238" s="4" t="s">
        <v>4</v>
      </c>
      <c r="L238" s="4" t="s">
        <v>58</v>
      </c>
    </row>
    <row r="239" spans="1:12" ht="15">
      <c r="A239" s="4">
        <v>1</v>
      </c>
      <c r="B239" s="4">
        <v>2</v>
      </c>
      <c r="C239" s="4">
        <v>3</v>
      </c>
      <c r="D239" s="4">
        <v>4</v>
      </c>
      <c r="E239" s="4">
        <v>5</v>
      </c>
      <c r="F239" s="4">
        <v>6</v>
      </c>
      <c r="G239" s="4">
        <v>7</v>
      </c>
      <c r="H239" s="4">
        <v>8</v>
      </c>
      <c r="I239" s="4">
        <v>9</v>
      </c>
      <c r="J239" s="4">
        <v>10</v>
      </c>
      <c r="K239" s="4">
        <v>11</v>
      </c>
      <c r="L239" s="4">
        <v>12</v>
      </c>
    </row>
    <row r="240" spans="1:12" ht="15">
      <c r="A240" s="4" t="s">
        <v>6</v>
      </c>
      <c r="B240" s="5" t="s">
        <v>6</v>
      </c>
      <c r="C240" s="5" t="s">
        <v>6</v>
      </c>
      <c r="D240" s="5" t="s">
        <v>6</v>
      </c>
      <c r="E240" s="5" t="s">
        <v>6</v>
      </c>
      <c r="F240" s="5" t="s">
        <v>6</v>
      </c>
      <c r="G240" s="5" t="s">
        <v>6</v>
      </c>
      <c r="H240" s="5" t="s">
        <v>6</v>
      </c>
      <c r="I240" s="5" t="s">
        <v>6</v>
      </c>
      <c r="J240" s="5" t="s">
        <v>6</v>
      </c>
      <c r="K240" s="5" t="s">
        <v>6</v>
      </c>
      <c r="L240" s="5" t="s">
        <v>6</v>
      </c>
    </row>
    <row r="241" spans="1:12" ht="15">
      <c r="A241" s="4" t="s">
        <v>6</v>
      </c>
      <c r="B241" s="4" t="s">
        <v>9</v>
      </c>
      <c r="C241" s="5" t="s">
        <v>6</v>
      </c>
      <c r="D241" s="5" t="s">
        <v>6</v>
      </c>
      <c r="E241" s="5" t="s">
        <v>6</v>
      </c>
      <c r="F241" s="5" t="s">
        <v>6</v>
      </c>
      <c r="G241" s="5" t="s">
        <v>6</v>
      </c>
      <c r="H241" s="5" t="s">
        <v>6</v>
      </c>
      <c r="I241" s="5" t="s">
        <v>6</v>
      </c>
      <c r="J241" s="5" t="s">
        <v>6</v>
      </c>
      <c r="K241" s="5" t="s">
        <v>6</v>
      </c>
      <c r="L241" s="5" t="s">
        <v>6</v>
      </c>
    </row>
    <row r="243" spans="1:9" ht="15" customHeight="1">
      <c r="A243" s="200" t="s">
        <v>357</v>
      </c>
      <c r="B243" s="200"/>
      <c r="C243" s="200"/>
      <c r="D243" s="200"/>
      <c r="E243" s="200"/>
      <c r="F243" s="200"/>
      <c r="G243" s="200"/>
      <c r="H243" s="200"/>
      <c r="I243" s="200"/>
    </row>
    <row r="244" ht="15">
      <c r="I244" s="3" t="s">
        <v>0</v>
      </c>
    </row>
    <row r="245" spans="1:9" ht="21.75" customHeight="1">
      <c r="A245" s="191" t="s">
        <v>52</v>
      </c>
      <c r="B245" s="191" t="s">
        <v>28</v>
      </c>
      <c r="C245" s="191" t="s">
        <v>29</v>
      </c>
      <c r="D245" s="196" t="s">
        <v>89</v>
      </c>
      <c r="E245" s="197"/>
      <c r="F245" s="198"/>
      <c r="G245" s="191" t="s">
        <v>348</v>
      </c>
      <c r="H245" s="191"/>
      <c r="I245" s="191"/>
    </row>
    <row r="246" spans="1:9" ht="33" customHeight="1">
      <c r="A246" s="191"/>
      <c r="B246" s="191"/>
      <c r="C246" s="191"/>
      <c r="D246" s="4" t="s">
        <v>3</v>
      </c>
      <c r="E246" s="4" t="s">
        <v>4</v>
      </c>
      <c r="F246" s="4" t="s">
        <v>57</v>
      </c>
      <c r="G246" s="4" t="s">
        <v>3</v>
      </c>
      <c r="H246" s="4" t="s">
        <v>4</v>
      </c>
      <c r="I246" s="4" t="s">
        <v>49</v>
      </c>
    </row>
    <row r="247" spans="1:9" ht="15">
      <c r="A247" s="4">
        <v>1</v>
      </c>
      <c r="B247" s="4">
        <v>2</v>
      </c>
      <c r="C247" s="4">
        <v>3</v>
      </c>
      <c r="D247" s="4">
        <v>4</v>
      </c>
      <c r="E247" s="4">
        <v>5</v>
      </c>
      <c r="F247" s="4">
        <v>6</v>
      </c>
      <c r="G247" s="4">
        <v>7</v>
      </c>
      <c r="H247" s="4">
        <v>8</v>
      </c>
      <c r="I247" s="4">
        <v>9</v>
      </c>
    </row>
    <row r="248" spans="1:9" ht="15">
      <c r="A248" s="4" t="s">
        <v>6</v>
      </c>
      <c r="B248" s="5" t="s">
        <v>6</v>
      </c>
      <c r="C248" s="5" t="s">
        <v>6</v>
      </c>
      <c r="D248" s="5" t="s">
        <v>6</v>
      </c>
      <c r="E248" s="5" t="s">
        <v>6</v>
      </c>
      <c r="F248" s="5" t="s">
        <v>6</v>
      </c>
      <c r="G248" s="5" t="s">
        <v>6</v>
      </c>
      <c r="H248" s="5" t="s">
        <v>6</v>
      </c>
      <c r="I248" s="5" t="s">
        <v>6</v>
      </c>
    </row>
    <row r="249" spans="1:9" ht="15">
      <c r="A249" s="4" t="s">
        <v>6</v>
      </c>
      <c r="B249" s="4" t="s">
        <v>9</v>
      </c>
      <c r="C249" s="5" t="s">
        <v>6</v>
      </c>
      <c r="D249" s="5" t="s">
        <v>6</v>
      </c>
      <c r="E249" s="5" t="s">
        <v>6</v>
      </c>
      <c r="F249" s="5" t="s">
        <v>6</v>
      </c>
      <c r="G249" s="5" t="s">
        <v>6</v>
      </c>
      <c r="H249" s="5" t="s">
        <v>6</v>
      </c>
      <c r="I249" s="5" t="s">
        <v>6</v>
      </c>
    </row>
    <row r="252" spans="1:13" ht="15" customHeight="1">
      <c r="A252" s="200" t="s">
        <v>373</v>
      </c>
      <c r="B252" s="200"/>
      <c r="C252" s="200"/>
      <c r="D252" s="200"/>
      <c r="E252" s="200"/>
      <c r="F252" s="200"/>
      <c r="G252" s="200"/>
      <c r="H252" s="200"/>
      <c r="I252" s="200"/>
      <c r="J252" s="200"/>
      <c r="K252" s="200"/>
      <c r="L252" s="200"/>
      <c r="M252" s="200"/>
    </row>
    <row r="253" ht="15">
      <c r="M253" s="3" t="s">
        <v>0</v>
      </c>
    </row>
    <row r="254" spans="1:16" ht="24.75" customHeight="1">
      <c r="A254" s="220" t="s">
        <v>60</v>
      </c>
      <c r="B254" s="221"/>
      <c r="C254" s="221"/>
      <c r="D254" s="221"/>
      <c r="E254" s="191" t="s">
        <v>59</v>
      </c>
      <c r="F254" s="191" t="s">
        <v>30</v>
      </c>
      <c r="G254" s="196" t="s">
        <v>344</v>
      </c>
      <c r="H254" s="198"/>
      <c r="I254" s="191" t="s">
        <v>345</v>
      </c>
      <c r="J254" s="191"/>
      <c r="K254" s="191" t="s">
        <v>346</v>
      </c>
      <c r="L254" s="191"/>
      <c r="M254" s="191" t="s">
        <v>89</v>
      </c>
      <c r="N254" s="191"/>
      <c r="O254" s="191" t="s">
        <v>348</v>
      </c>
      <c r="P254" s="191"/>
    </row>
    <row r="255" spans="1:16" ht="124.5" customHeight="1">
      <c r="A255" s="222"/>
      <c r="B255" s="223"/>
      <c r="C255" s="223"/>
      <c r="D255" s="223"/>
      <c r="E255" s="219"/>
      <c r="F255" s="191"/>
      <c r="G255" s="4" t="s">
        <v>32</v>
      </c>
      <c r="H255" s="4" t="s">
        <v>31</v>
      </c>
      <c r="I255" s="4" t="s">
        <v>32</v>
      </c>
      <c r="J255" s="4" t="s">
        <v>31</v>
      </c>
      <c r="K255" s="4" t="s">
        <v>32</v>
      </c>
      <c r="L255" s="4" t="s">
        <v>31</v>
      </c>
      <c r="M255" s="4" t="s">
        <v>32</v>
      </c>
      <c r="N255" s="4" t="s">
        <v>31</v>
      </c>
      <c r="O255" s="4" t="s">
        <v>32</v>
      </c>
      <c r="P255" s="4" t="s">
        <v>31</v>
      </c>
    </row>
    <row r="256" spans="1:16" ht="15">
      <c r="A256" s="196">
        <v>1</v>
      </c>
      <c r="B256" s="197"/>
      <c r="C256" s="197"/>
      <c r="D256" s="198"/>
      <c r="E256" s="4">
        <v>2</v>
      </c>
      <c r="F256" s="4">
        <v>3</v>
      </c>
      <c r="G256" s="4">
        <v>4</v>
      </c>
      <c r="H256" s="4">
        <v>5</v>
      </c>
      <c r="I256" s="4">
        <v>6</v>
      </c>
      <c r="J256" s="4">
        <v>7</v>
      </c>
      <c r="K256" s="4">
        <v>8</v>
      </c>
      <c r="L256" s="4">
        <v>9</v>
      </c>
      <c r="M256" s="4">
        <v>10</v>
      </c>
      <c r="N256" s="4">
        <v>11</v>
      </c>
      <c r="O256" s="4">
        <v>12</v>
      </c>
      <c r="P256" s="4">
        <v>13</v>
      </c>
    </row>
    <row r="257" spans="1:16" ht="15">
      <c r="A257" s="225" t="s">
        <v>466</v>
      </c>
      <c r="B257" s="226"/>
      <c r="C257" s="226"/>
      <c r="D257" s="227"/>
      <c r="E257" s="4" t="s">
        <v>463</v>
      </c>
      <c r="F257" s="4">
        <v>322250</v>
      </c>
      <c r="G257" s="4">
        <v>322250</v>
      </c>
      <c r="H257" s="4">
        <v>100</v>
      </c>
      <c r="I257" s="4"/>
      <c r="J257" s="4"/>
      <c r="K257" s="4"/>
      <c r="L257" s="4"/>
      <c r="M257" s="4"/>
      <c r="N257" s="4"/>
      <c r="O257" s="4"/>
      <c r="P257" s="4"/>
    </row>
    <row r="258" spans="1:16" ht="28.5" customHeight="1">
      <c r="A258" s="225" t="s">
        <v>467</v>
      </c>
      <c r="B258" s="226"/>
      <c r="C258" s="226"/>
      <c r="D258" s="227"/>
      <c r="E258" s="4" t="s">
        <v>463</v>
      </c>
      <c r="F258" s="4">
        <v>381560</v>
      </c>
      <c r="G258" s="4">
        <v>381560</v>
      </c>
      <c r="H258" s="4">
        <v>100</v>
      </c>
      <c r="I258" s="4"/>
      <c r="J258" s="4"/>
      <c r="K258" s="4"/>
      <c r="L258" s="4"/>
      <c r="M258" s="4"/>
      <c r="N258" s="4"/>
      <c r="O258" s="4"/>
      <c r="P258" s="4"/>
    </row>
    <row r="259" spans="1:16" ht="15">
      <c r="A259" s="225" t="s">
        <v>468</v>
      </c>
      <c r="B259" s="226"/>
      <c r="C259" s="226"/>
      <c r="D259" s="227"/>
      <c r="E259" s="4" t="s">
        <v>463</v>
      </c>
      <c r="F259" s="4">
        <v>487850</v>
      </c>
      <c r="G259" s="4">
        <v>487850</v>
      </c>
      <c r="H259" s="4">
        <v>100</v>
      </c>
      <c r="I259" s="4"/>
      <c r="J259" s="4"/>
      <c r="K259" s="4"/>
      <c r="L259" s="4"/>
      <c r="M259" s="4"/>
      <c r="N259" s="4"/>
      <c r="O259" s="4"/>
      <c r="P259" s="4"/>
    </row>
    <row r="260" spans="1:16" ht="30.75" customHeight="1">
      <c r="A260" s="225" t="s">
        <v>469</v>
      </c>
      <c r="B260" s="226"/>
      <c r="C260" s="226"/>
      <c r="D260" s="227"/>
      <c r="E260" s="4" t="s">
        <v>463</v>
      </c>
      <c r="F260" s="4">
        <v>1498474</v>
      </c>
      <c r="G260" s="4">
        <v>1498474</v>
      </c>
      <c r="H260" s="4">
        <v>100</v>
      </c>
      <c r="I260" s="4"/>
      <c r="J260" s="4"/>
      <c r="K260" s="4"/>
      <c r="L260" s="4"/>
      <c r="M260" s="4"/>
      <c r="N260" s="4"/>
      <c r="O260" s="4"/>
      <c r="P260" s="4"/>
    </row>
    <row r="261" spans="1:16" ht="15">
      <c r="A261" s="225" t="s">
        <v>471</v>
      </c>
      <c r="B261" s="226"/>
      <c r="C261" s="226"/>
      <c r="D261" s="227"/>
      <c r="E261" s="4" t="s">
        <v>463</v>
      </c>
      <c r="F261" s="4">
        <v>1490400</v>
      </c>
      <c r="G261" s="4">
        <v>1490400</v>
      </c>
      <c r="H261" s="4">
        <v>100</v>
      </c>
      <c r="I261" s="4"/>
      <c r="J261" s="4"/>
      <c r="K261" s="4"/>
      <c r="L261" s="4"/>
      <c r="M261" s="4"/>
      <c r="N261" s="4"/>
      <c r="O261" s="4"/>
      <c r="P261" s="4"/>
    </row>
    <row r="262" spans="1:16" ht="15">
      <c r="A262" s="225" t="s">
        <v>470</v>
      </c>
      <c r="B262" s="226"/>
      <c r="C262" s="226"/>
      <c r="D262" s="227"/>
      <c r="E262" s="4" t="s">
        <v>463</v>
      </c>
      <c r="F262" s="4">
        <v>21000</v>
      </c>
      <c r="G262" s="4">
        <v>21000</v>
      </c>
      <c r="H262" s="4">
        <v>100</v>
      </c>
      <c r="I262" s="4"/>
      <c r="J262" s="4"/>
      <c r="K262" s="4"/>
      <c r="L262" s="4"/>
      <c r="M262" s="4"/>
      <c r="N262" s="4"/>
      <c r="O262" s="4"/>
      <c r="P262" s="4"/>
    </row>
    <row r="263" spans="1:16" ht="15">
      <c r="A263" s="225" t="s">
        <v>472</v>
      </c>
      <c r="B263" s="226"/>
      <c r="C263" s="226"/>
      <c r="D263" s="227"/>
      <c r="E263" s="4" t="s">
        <v>463</v>
      </c>
      <c r="F263" s="4">
        <v>82070</v>
      </c>
      <c r="G263" s="4">
        <v>82070</v>
      </c>
      <c r="H263" s="4">
        <v>100</v>
      </c>
      <c r="I263" s="4" t="s">
        <v>6</v>
      </c>
      <c r="J263" s="4" t="s">
        <v>6</v>
      </c>
      <c r="K263" s="4" t="s">
        <v>6</v>
      </c>
      <c r="L263" s="4" t="s">
        <v>6</v>
      </c>
      <c r="M263" s="4" t="s">
        <v>6</v>
      </c>
      <c r="N263" s="4" t="s">
        <v>6</v>
      </c>
      <c r="O263" s="4" t="s">
        <v>6</v>
      </c>
      <c r="P263" s="4" t="s">
        <v>6</v>
      </c>
    </row>
    <row r="264" spans="1:16" ht="27.75" customHeight="1">
      <c r="A264" s="225" t="s">
        <v>488</v>
      </c>
      <c r="B264" s="226"/>
      <c r="C264" s="226"/>
      <c r="D264" s="227"/>
      <c r="E264" s="4" t="s">
        <v>459</v>
      </c>
      <c r="F264" s="4">
        <v>100000</v>
      </c>
      <c r="G264" s="4"/>
      <c r="H264" s="4"/>
      <c r="I264" s="4">
        <v>100000</v>
      </c>
      <c r="J264" s="4"/>
      <c r="K264" s="4"/>
      <c r="L264" s="4"/>
      <c r="M264" s="4"/>
      <c r="N264" s="4"/>
      <c r="O264" s="4"/>
      <c r="P264" s="4"/>
    </row>
    <row r="265" spans="1:16" ht="30" customHeight="1">
      <c r="A265" s="225" t="s">
        <v>473</v>
      </c>
      <c r="B265" s="226"/>
      <c r="C265" s="226"/>
      <c r="D265" s="227"/>
      <c r="E265" s="4" t="s">
        <v>459</v>
      </c>
      <c r="F265" s="4">
        <v>350085</v>
      </c>
      <c r="G265" s="4"/>
      <c r="H265" s="4"/>
      <c r="I265" s="4">
        <v>350085</v>
      </c>
      <c r="J265" s="4">
        <v>100</v>
      </c>
      <c r="K265" s="4"/>
      <c r="L265" s="4"/>
      <c r="M265" s="4"/>
      <c r="N265" s="4"/>
      <c r="O265" s="4"/>
      <c r="P265" s="4"/>
    </row>
    <row r="266" spans="1:16" ht="28.5" customHeight="1">
      <c r="A266" s="225" t="s">
        <v>474</v>
      </c>
      <c r="B266" s="226"/>
      <c r="C266" s="226"/>
      <c r="D266" s="227"/>
      <c r="E266" s="4" t="s">
        <v>459</v>
      </c>
      <c r="F266" s="4">
        <v>60464</v>
      </c>
      <c r="G266" s="4"/>
      <c r="H266" s="4"/>
      <c r="I266" s="4">
        <v>60464</v>
      </c>
      <c r="J266" s="4"/>
      <c r="K266" s="4"/>
      <c r="L266" s="4"/>
      <c r="M266" s="4"/>
      <c r="N266" s="4"/>
      <c r="O266" s="4"/>
      <c r="P266" s="4"/>
    </row>
    <row r="267" spans="1:16" ht="15">
      <c r="A267" s="225" t="s">
        <v>476</v>
      </c>
      <c r="B267" s="226"/>
      <c r="C267" s="226"/>
      <c r="D267" s="227"/>
      <c r="E267" s="4" t="s">
        <v>459</v>
      </c>
      <c r="F267" s="4">
        <v>686788</v>
      </c>
      <c r="G267" s="4"/>
      <c r="H267" s="4"/>
      <c r="I267" s="4">
        <v>686788</v>
      </c>
      <c r="J267" s="4">
        <v>100</v>
      </c>
      <c r="K267" s="4"/>
      <c r="L267" s="4"/>
      <c r="M267" s="4"/>
      <c r="N267" s="4"/>
      <c r="O267" s="4"/>
      <c r="P267" s="4"/>
    </row>
    <row r="268" spans="1:16" ht="33.75" customHeight="1">
      <c r="A268" s="225" t="s">
        <v>475</v>
      </c>
      <c r="B268" s="226"/>
      <c r="C268" s="226"/>
      <c r="D268" s="227"/>
      <c r="E268" s="4" t="s">
        <v>459</v>
      </c>
      <c r="F268" s="4">
        <v>1499408</v>
      </c>
      <c r="G268" s="4" t="s">
        <v>6</v>
      </c>
      <c r="H268" s="4" t="s">
        <v>6</v>
      </c>
      <c r="I268" s="4">
        <v>1499408</v>
      </c>
      <c r="J268" s="4">
        <v>100</v>
      </c>
      <c r="K268" s="4" t="s">
        <v>6</v>
      </c>
      <c r="L268" s="4" t="s">
        <v>6</v>
      </c>
      <c r="M268" s="4" t="s">
        <v>6</v>
      </c>
      <c r="N268" s="4" t="s">
        <v>6</v>
      </c>
      <c r="O268" s="4" t="s">
        <v>6</v>
      </c>
      <c r="P268" s="4" t="s">
        <v>6</v>
      </c>
    </row>
    <row r="269" spans="1:16" ht="31.5" customHeight="1">
      <c r="A269" s="225" t="s">
        <v>478</v>
      </c>
      <c r="B269" s="226"/>
      <c r="C269" s="226"/>
      <c r="D269" s="227"/>
      <c r="E269" s="4" t="s">
        <v>459</v>
      </c>
      <c r="F269" s="4">
        <v>1062960</v>
      </c>
      <c r="G269" s="4"/>
      <c r="H269" s="4"/>
      <c r="I269" s="4">
        <v>1062960</v>
      </c>
      <c r="J269" s="4">
        <v>100</v>
      </c>
      <c r="K269" s="4"/>
      <c r="L269" s="4"/>
      <c r="M269" s="4"/>
      <c r="N269" s="4"/>
      <c r="O269" s="4"/>
      <c r="P269" s="4"/>
    </row>
    <row r="270" spans="1:16" ht="30" customHeight="1">
      <c r="A270" s="225" t="s">
        <v>477</v>
      </c>
      <c r="B270" s="226"/>
      <c r="C270" s="226"/>
      <c r="D270" s="227"/>
      <c r="E270" s="4" t="s">
        <v>459</v>
      </c>
      <c r="F270" s="4">
        <v>2593909</v>
      </c>
      <c r="G270" s="4"/>
      <c r="H270" s="4"/>
      <c r="I270" s="4">
        <v>2593909</v>
      </c>
      <c r="J270" s="4">
        <v>100</v>
      </c>
      <c r="K270" s="4"/>
      <c r="L270" s="4"/>
      <c r="M270" s="4"/>
      <c r="N270" s="4"/>
      <c r="O270" s="4"/>
      <c r="P270" s="4"/>
    </row>
    <row r="271" spans="1:16" ht="30" customHeight="1">
      <c r="A271" s="225" t="s">
        <v>479</v>
      </c>
      <c r="B271" s="226"/>
      <c r="C271" s="226"/>
      <c r="D271" s="227"/>
      <c r="E271" s="4" t="s">
        <v>459</v>
      </c>
      <c r="F271" s="4">
        <v>1495251</v>
      </c>
      <c r="G271" s="4"/>
      <c r="H271" s="4"/>
      <c r="I271" s="4">
        <v>1495251</v>
      </c>
      <c r="J271" s="4">
        <v>100</v>
      </c>
      <c r="K271" s="4"/>
      <c r="L271" s="4"/>
      <c r="M271" s="4"/>
      <c r="N271" s="4"/>
      <c r="O271" s="4"/>
      <c r="P271" s="4"/>
    </row>
    <row r="272" spans="1:16" ht="30" customHeight="1">
      <c r="A272" s="225" t="s">
        <v>480</v>
      </c>
      <c r="B272" s="226"/>
      <c r="C272" s="226"/>
      <c r="D272" s="227"/>
      <c r="E272" s="4" t="s">
        <v>459</v>
      </c>
      <c r="F272" s="4">
        <v>1499900</v>
      </c>
      <c r="G272" s="4"/>
      <c r="H272" s="4"/>
      <c r="I272" s="4">
        <v>1499900</v>
      </c>
      <c r="J272" s="4">
        <v>100</v>
      </c>
      <c r="K272" s="4"/>
      <c r="L272" s="4"/>
      <c r="M272" s="4"/>
      <c r="N272" s="4"/>
      <c r="O272" s="4"/>
      <c r="P272" s="4"/>
    </row>
    <row r="273" spans="1:16" ht="30" customHeight="1">
      <c r="A273" s="225" t="s">
        <v>481</v>
      </c>
      <c r="B273" s="226"/>
      <c r="C273" s="226"/>
      <c r="D273" s="227"/>
      <c r="E273" s="4" t="s">
        <v>459</v>
      </c>
      <c r="F273" s="4">
        <v>1235864</v>
      </c>
      <c r="G273" s="4"/>
      <c r="H273" s="4"/>
      <c r="I273" s="4">
        <v>1235864</v>
      </c>
      <c r="J273" s="4">
        <v>100</v>
      </c>
      <c r="K273" s="4"/>
      <c r="L273" s="4"/>
      <c r="M273" s="4"/>
      <c r="N273" s="4"/>
      <c r="O273" s="4"/>
      <c r="P273" s="4"/>
    </row>
    <row r="274" spans="1:16" ht="30" customHeight="1">
      <c r="A274" s="225" t="s">
        <v>489</v>
      </c>
      <c r="B274" s="226"/>
      <c r="C274" s="226"/>
      <c r="D274" s="227"/>
      <c r="E274" s="4" t="s">
        <v>459</v>
      </c>
      <c r="F274" s="4">
        <v>309946</v>
      </c>
      <c r="G274" s="4"/>
      <c r="H274" s="4"/>
      <c r="I274" s="4">
        <v>309946</v>
      </c>
      <c r="J274" s="4">
        <v>100</v>
      </c>
      <c r="K274" s="4"/>
      <c r="L274" s="4"/>
      <c r="M274" s="4"/>
      <c r="N274" s="4"/>
      <c r="O274" s="4"/>
      <c r="P274" s="4"/>
    </row>
    <row r="275" spans="1:16" ht="45.75" customHeight="1">
      <c r="A275" s="225" t="s">
        <v>482</v>
      </c>
      <c r="B275" s="226"/>
      <c r="C275" s="226"/>
      <c r="D275" s="227"/>
      <c r="E275" s="4" t="s">
        <v>459</v>
      </c>
      <c r="F275" s="4">
        <v>224609</v>
      </c>
      <c r="G275" s="4"/>
      <c r="H275" s="4"/>
      <c r="I275" s="4">
        <v>224609</v>
      </c>
      <c r="J275" s="4"/>
      <c r="K275" s="4"/>
      <c r="L275" s="4"/>
      <c r="M275" s="4"/>
      <c r="N275" s="4"/>
      <c r="O275" s="4"/>
      <c r="P275" s="4"/>
    </row>
    <row r="276" spans="1:16" ht="30" customHeight="1">
      <c r="A276" s="225" t="s">
        <v>483</v>
      </c>
      <c r="B276" s="226"/>
      <c r="C276" s="226"/>
      <c r="D276" s="227"/>
      <c r="E276" s="4">
        <v>2020</v>
      </c>
      <c r="F276" s="4">
        <v>120000</v>
      </c>
      <c r="G276" s="4"/>
      <c r="H276" s="4"/>
      <c r="I276" s="4"/>
      <c r="J276" s="4"/>
      <c r="K276" s="4">
        <v>120000</v>
      </c>
      <c r="L276" s="4"/>
      <c r="M276" s="4"/>
      <c r="N276" s="4"/>
      <c r="O276" s="4"/>
      <c r="P276" s="4"/>
    </row>
    <row r="277" spans="1:16" ht="30" customHeight="1">
      <c r="A277" s="225" t="s">
        <v>484</v>
      </c>
      <c r="B277" s="226"/>
      <c r="C277" s="226"/>
      <c r="D277" s="227"/>
      <c r="E277" s="4">
        <v>2020</v>
      </c>
      <c r="F277" s="4">
        <v>1499000</v>
      </c>
      <c r="G277" s="4"/>
      <c r="H277" s="4"/>
      <c r="I277" s="4"/>
      <c r="J277" s="4"/>
      <c r="K277" s="4">
        <v>1499000</v>
      </c>
      <c r="L277" s="4"/>
      <c r="M277" s="4"/>
      <c r="N277" s="4"/>
      <c r="O277" s="4"/>
      <c r="P277" s="4"/>
    </row>
    <row r="278" spans="1:16" ht="30" customHeight="1">
      <c r="A278" s="225" t="s">
        <v>485</v>
      </c>
      <c r="B278" s="226"/>
      <c r="C278" s="226"/>
      <c r="D278" s="227"/>
      <c r="E278" s="4">
        <v>2020</v>
      </c>
      <c r="F278" s="4">
        <v>1499000</v>
      </c>
      <c r="G278" s="4"/>
      <c r="H278" s="4"/>
      <c r="I278" s="4"/>
      <c r="J278" s="4"/>
      <c r="K278" s="4">
        <v>1499000</v>
      </c>
      <c r="L278" s="4"/>
      <c r="M278" s="4"/>
      <c r="N278" s="4"/>
      <c r="O278" s="4"/>
      <c r="P278" s="4"/>
    </row>
    <row r="279" spans="1:16" ht="30" customHeight="1">
      <c r="A279" s="225" t="s">
        <v>486</v>
      </c>
      <c r="B279" s="226"/>
      <c r="C279" s="226"/>
      <c r="D279" s="227"/>
      <c r="E279" s="4">
        <v>2020</v>
      </c>
      <c r="F279" s="4">
        <v>1499000</v>
      </c>
      <c r="G279" s="4"/>
      <c r="H279" s="4"/>
      <c r="I279" s="4"/>
      <c r="J279" s="4"/>
      <c r="K279" s="4">
        <v>1499000</v>
      </c>
      <c r="L279" s="4"/>
      <c r="M279" s="4"/>
      <c r="N279" s="4"/>
      <c r="O279" s="4"/>
      <c r="P279" s="4"/>
    </row>
    <row r="280" spans="1:16" ht="15">
      <c r="A280" s="230"/>
      <c r="B280" s="231"/>
      <c r="C280" s="231"/>
      <c r="D280" s="232"/>
      <c r="E280" s="180"/>
      <c r="F280" s="180">
        <f>SUM(F257:F279)</f>
        <v>20019788</v>
      </c>
      <c r="G280" s="180">
        <f>SUM(G257:G279)</f>
        <v>4283604</v>
      </c>
      <c r="H280" s="180"/>
      <c r="I280" s="180">
        <f>SUM(I257:I279)</f>
        <v>11119184</v>
      </c>
      <c r="J280" s="180"/>
      <c r="K280" s="180">
        <f>SUM(K257:K279)</f>
        <v>4617000</v>
      </c>
      <c r="L280" s="180"/>
      <c r="M280" s="180"/>
      <c r="N280" s="180"/>
      <c r="O280" s="180"/>
      <c r="P280" s="180"/>
    </row>
    <row r="281" spans="1:14" ht="48" customHeight="1">
      <c r="A281" s="199" t="s">
        <v>360</v>
      </c>
      <c r="B281" s="199"/>
      <c r="C281" s="199"/>
      <c r="D281" s="199"/>
      <c r="E281" s="199"/>
      <c r="F281" s="199"/>
      <c r="G281" s="199"/>
      <c r="H281" s="199"/>
      <c r="I281" s="199"/>
      <c r="J281" s="199"/>
      <c r="N281" s="107"/>
    </row>
    <row r="282" spans="1:13" ht="37.5" customHeight="1">
      <c r="A282" s="217" t="s">
        <v>361</v>
      </c>
      <c r="B282" s="218"/>
      <c r="C282" s="218"/>
      <c r="D282" s="218"/>
      <c r="E282" s="218"/>
      <c r="F282" s="218"/>
      <c r="G282" s="218"/>
      <c r="H282" s="218"/>
      <c r="I282" s="218"/>
      <c r="J282" s="218"/>
      <c r="K282" s="218"/>
      <c r="L282" s="218"/>
      <c r="M282" s="218"/>
    </row>
    <row r="283" spans="1:10" ht="15" customHeight="1">
      <c r="A283" s="199" t="s">
        <v>362</v>
      </c>
      <c r="B283" s="199"/>
      <c r="C283" s="199"/>
      <c r="D283" s="199"/>
      <c r="E283" s="199"/>
      <c r="F283" s="199"/>
      <c r="G283" s="199"/>
      <c r="H283" s="199"/>
      <c r="I283" s="199"/>
      <c r="J283" s="199"/>
    </row>
    <row r="284" spans="1:10" ht="15" customHeight="1">
      <c r="A284" s="195" t="s">
        <v>374</v>
      </c>
      <c r="B284" s="195"/>
      <c r="C284" s="195"/>
      <c r="D284" s="195"/>
      <c r="E284" s="195"/>
      <c r="F284" s="195"/>
      <c r="G284" s="195"/>
      <c r="H284" s="195"/>
      <c r="I284" s="195"/>
      <c r="J284" s="195"/>
    </row>
    <row r="285" ht="15">
      <c r="J285" s="3" t="s">
        <v>0</v>
      </c>
    </row>
    <row r="286" spans="1:10" ht="72.75" customHeight="1">
      <c r="A286" s="191" t="s">
        <v>33</v>
      </c>
      <c r="B286" s="191" t="s">
        <v>2</v>
      </c>
      <c r="C286" s="191" t="s">
        <v>34</v>
      </c>
      <c r="D286" s="191" t="s">
        <v>61</v>
      </c>
      <c r="E286" s="191" t="s">
        <v>35</v>
      </c>
      <c r="F286" s="191" t="s">
        <v>36</v>
      </c>
      <c r="G286" s="191" t="s">
        <v>62</v>
      </c>
      <c r="H286" s="191" t="s">
        <v>37</v>
      </c>
      <c r="I286" s="191"/>
      <c r="J286" s="191" t="s">
        <v>63</v>
      </c>
    </row>
    <row r="287" spans="1:10" ht="30">
      <c r="A287" s="191"/>
      <c r="B287" s="191"/>
      <c r="C287" s="191"/>
      <c r="D287" s="191"/>
      <c r="E287" s="191"/>
      <c r="F287" s="191"/>
      <c r="G287" s="191"/>
      <c r="H287" s="4" t="s">
        <v>38</v>
      </c>
      <c r="I287" s="4" t="s">
        <v>39</v>
      </c>
      <c r="J287" s="191"/>
    </row>
    <row r="288" spans="1:10" ht="15">
      <c r="A288" s="4">
        <v>1</v>
      </c>
      <c r="B288" s="4">
        <v>2</v>
      </c>
      <c r="C288" s="4">
        <v>3</v>
      </c>
      <c r="D288" s="4">
        <v>4</v>
      </c>
      <c r="E288" s="4">
        <v>5</v>
      </c>
      <c r="F288" s="4">
        <v>6</v>
      </c>
      <c r="G288" s="4">
        <v>7</v>
      </c>
      <c r="H288" s="4">
        <v>8</v>
      </c>
      <c r="I288" s="4">
        <v>9</v>
      </c>
      <c r="J288" s="4">
        <v>10</v>
      </c>
    </row>
    <row r="289" spans="1:13" ht="15">
      <c r="A289" s="20">
        <v>2111</v>
      </c>
      <c r="B289" s="18" t="s">
        <v>98</v>
      </c>
      <c r="C289" s="38">
        <v>62111421.72</v>
      </c>
      <c r="D289" s="38">
        <v>62111421.72</v>
      </c>
      <c r="E289" s="39"/>
      <c r="F289" s="39">
        <v>0</v>
      </c>
      <c r="G289" s="39">
        <f>F289-E289</f>
        <v>0</v>
      </c>
      <c r="H289" s="39"/>
      <c r="I289" s="39"/>
      <c r="J289" s="39">
        <f>D289+F289</f>
        <v>62111421.72</v>
      </c>
      <c r="K289" s="36"/>
      <c r="L289" s="154"/>
      <c r="M289" s="170"/>
    </row>
    <row r="290" spans="1:13" ht="15">
      <c r="A290" s="20">
        <v>2120</v>
      </c>
      <c r="B290" s="18" t="s">
        <v>99</v>
      </c>
      <c r="C290" s="38">
        <v>13521555.03</v>
      </c>
      <c r="D290" s="38">
        <v>13521552.03</v>
      </c>
      <c r="E290" s="39"/>
      <c r="F290" s="39">
        <v>0</v>
      </c>
      <c r="G290" s="39">
        <f aca="true" t="shared" si="8" ref="G290:G302">F290-E290</f>
        <v>0</v>
      </c>
      <c r="H290" s="39"/>
      <c r="I290" s="39"/>
      <c r="J290" s="39">
        <f aca="true" t="shared" si="9" ref="J290:J302">D290+F290</f>
        <v>13521552.03</v>
      </c>
      <c r="K290" s="36"/>
      <c r="L290" s="154"/>
      <c r="M290" s="170"/>
    </row>
    <row r="291" spans="1:13" ht="26.25">
      <c r="A291" s="20">
        <v>2210</v>
      </c>
      <c r="B291" s="18" t="s">
        <v>100</v>
      </c>
      <c r="C291" s="38">
        <v>15452185.68</v>
      </c>
      <c r="D291" s="38">
        <v>14047052.54</v>
      </c>
      <c r="E291" s="39">
        <v>716457.93</v>
      </c>
      <c r="F291" s="39">
        <v>0</v>
      </c>
      <c r="G291" s="39">
        <f t="shared" si="8"/>
        <v>-716457.93</v>
      </c>
      <c r="H291" s="39"/>
      <c r="I291" s="39"/>
      <c r="J291" s="39">
        <f t="shared" si="9"/>
        <v>14047052.54</v>
      </c>
      <c r="K291" s="36"/>
      <c r="L291" s="154"/>
      <c r="M291" s="170"/>
    </row>
    <row r="292" spans="1:13" ht="26.25">
      <c r="A292" s="20">
        <v>2220</v>
      </c>
      <c r="B292" s="18" t="s">
        <v>101</v>
      </c>
      <c r="C292" s="38">
        <v>4437085.0600000005</v>
      </c>
      <c r="D292" s="38">
        <v>3589061.26</v>
      </c>
      <c r="E292" s="39"/>
      <c r="F292" s="39"/>
      <c r="G292" s="39">
        <f t="shared" si="8"/>
        <v>0</v>
      </c>
      <c r="H292" s="39"/>
      <c r="I292" s="39"/>
      <c r="J292" s="39">
        <f t="shared" si="9"/>
        <v>3589061.26</v>
      </c>
      <c r="K292" s="36"/>
      <c r="L292" s="154"/>
      <c r="M292" s="170"/>
    </row>
    <row r="293" spans="1:13" ht="15">
      <c r="A293" s="20">
        <v>2230</v>
      </c>
      <c r="B293" s="18" t="s">
        <v>102</v>
      </c>
      <c r="C293" s="38">
        <v>31319981.35</v>
      </c>
      <c r="D293" s="38">
        <v>27463057.05</v>
      </c>
      <c r="E293" s="39"/>
      <c r="F293" s="39"/>
      <c r="G293" s="39">
        <f t="shared" si="8"/>
        <v>0</v>
      </c>
      <c r="H293" s="39"/>
      <c r="I293" s="39"/>
      <c r="J293" s="39">
        <f t="shared" si="9"/>
        <v>27463057.05</v>
      </c>
      <c r="K293" s="36"/>
      <c r="L293" s="154"/>
      <c r="M293" s="175"/>
    </row>
    <row r="294" spans="1:13" ht="15">
      <c r="A294" s="20">
        <v>2240</v>
      </c>
      <c r="B294" s="18" t="s">
        <v>103</v>
      </c>
      <c r="C294" s="38">
        <v>4478365.09</v>
      </c>
      <c r="D294" s="38">
        <v>4449415.02</v>
      </c>
      <c r="E294" s="39">
        <v>144913.42</v>
      </c>
      <c r="F294" s="39">
        <v>0</v>
      </c>
      <c r="G294" s="39">
        <f t="shared" si="8"/>
        <v>-144913.42</v>
      </c>
      <c r="H294" s="39"/>
      <c r="I294" s="39"/>
      <c r="J294" s="39">
        <f t="shared" si="9"/>
        <v>4449415.02</v>
      </c>
      <c r="K294" s="36"/>
      <c r="L294" s="154"/>
      <c r="M294" s="170"/>
    </row>
    <row r="295" spans="1:13" ht="15">
      <c r="A295" s="20">
        <v>2250</v>
      </c>
      <c r="B295" s="18" t="s">
        <v>104</v>
      </c>
      <c r="C295" s="38">
        <v>60954</v>
      </c>
      <c r="D295" s="38">
        <v>60819.11</v>
      </c>
      <c r="E295" s="39">
        <v>3440.58</v>
      </c>
      <c r="F295" s="39">
        <v>0</v>
      </c>
      <c r="G295" s="39">
        <f t="shared" si="8"/>
        <v>-3440.58</v>
      </c>
      <c r="H295" s="39"/>
      <c r="I295" s="39"/>
      <c r="J295" s="39">
        <f t="shared" si="9"/>
        <v>60819.11</v>
      </c>
      <c r="K295" s="36"/>
      <c r="L295" s="154"/>
      <c r="M295" s="170"/>
    </row>
    <row r="296" spans="1:13" ht="26.25">
      <c r="A296" s="20">
        <v>2270</v>
      </c>
      <c r="B296" s="151" t="s">
        <v>105</v>
      </c>
      <c r="C296" s="174">
        <v>19942197.77</v>
      </c>
      <c r="D296" s="66">
        <v>19890393.59</v>
      </c>
      <c r="E296" s="39">
        <v>1821935.48</v>
      </c>
      <c r="F296" s="39">
        <v>0</v>
      </c>
      <c r="G296" s="39">
        <f t="shared" si="8"/>
        <v>-1821935.48</v>
      </c>
      <c r="H296" s="39"/>
      <c r="I296" s="39"/>
      <c r="J296" s="39">
        <f t="shared" si="9"/>
        <v>19890393.59</v>
      </c>
      <c r="K296" s="36"/>
      <c r="L296" s="176"/>
      <c r="M296" s="170"/>
    </row>
    <row r="297" spans="1:13" ht="39">
      <c r="A297" s="20">
        <v>2282</v>
      </c>
      <c r="B297" s="18" t="s">
        <v>106</v>
      </c>
      <c r="C297" s="38">
        <v>54476</v>
      </c>
      <c r="D297" s="38">
        <v>54473.87</v>
      </c>
      <c r="E297" s="39">
        <v>1650</v>
      </c>
      <c r="F297" s="39">
        <v>0</v>
      </c>
      <c r="G297" s="39">
        <f t="shared" si="8"/>
        <v>-1650</v>
      </c>
      <c r="H297" s="39"/>
      <c r="I297" s="39"/>
      <c r="J297" s="39">
        <f t="shared" si="9"/>
        <v>54473.87</v>
      </c>
      <c r="K297" s="36"/>
      <c r="L297" s="154"/>
      <c r="M297" s="170"/>
    </row>
    <row r="298" spans="1:13" ht="15">
      <c r="A298" s="19">
        <v>2700</v>
      </c>
      <c r="B298" s="17" t="s">
        <v>107</v>
      </c>
      <c r="C298" s="38">
        <v>613510</v>
      </c>
      <c r="D298" s="38">
        <v>613507.86</v>
      </c>
      <c r="E298" s="39"/>
      <c r="F298" s="39"/>
      <c r="G298" s="39">
        <f t="shared" si="8"/>
        <v>0</v>
      </c>
      <c r="H298" s="39"/>
      <c r="I298" s="39"/>
      <c r="J298" s="39">
        <f t="shared" si="9"/>
        <v>613507.86</v>
      </c>
      <c r="K298" s="36"/>
      <c r="L298" s="154"/>
      <c r="M298" s="170"/>
    </row>
    <row r="299" spans="1:13" ht="15">
      <c r="A299" s="19">
        <v>2800</v>
      </c>
      <c r="B299" s="18" t="s">
        <v>108</v>
      </c>
      <c r="C299" s="38">
        <v>170486.11</v>
      </c>
      <c r="D299" s="38">
        <v>170260.74</v>
      </c>
      <c r="E299" s="39">
        <v>11200.37</v>
      </c>
      <c r="F299" s="39">
        <v>0</v>
      </c>
      <c r="G299" s="39">
        <f t="shared" si="8"/>
        <v>-11200.37</v>
      </c>
      <c r="H299" s="39"/>
      <c r="I299" s="39"/>
      <c r="J299" s="39">
        <f t="shared" si="9"/>
        <v>170260.74</v>
      </c>
      <c r="K299" s="36"/>
      <c r="L299" s="154"/>
      <c r="M299" s="170"/>
    </row>
    <row r="300" spans="1:13" ht="26.25">
      <c r="A300" s="20">
        <v>3110</v>
      </c>
      <c r="B300" s="18" t="s">
        <v>109</v>
      </c>
      <c r="C300" s="38">
        <v>2415662</v>
      </c>
      <c r="D300" s="39">
        <v>2384825.36</v>
      </c>
      <c r="E300" s="39"/>
      <c r="F300" s="39"/>
      <c r="G300" s="39">
        <f t="shared" si="8"/>
        <v>0</v>
      </c>
      <c r="H300" s="39"/>
      <c r="I300" s="39"/>
      <c r="J300" s="39">
        <f t="shared" si="9"/>
        <v>2384825.36</v>
      </c>
      <c r="K300" s="36"/>
      <c r="L300" s="175"/>
      <c r="M300" s="154"/>
    </row>
    <row r="301" spans="1:13" ht="15">
      <c r="A301" s="20">
        <v>3132</v>
      </c>
      <c r="B301" s="18" t="s">
        <v>110</v>
      </c>
      <c r="C301" s="38">
        <v>4283604</v>
      </c>
      <c r="D301" s="39">
        <v>4283603.96</v>
      </c>
      <c r="E301" s="39"/>
      <c r="F301" s="39">
        <v>0</v>
      </c>
      <c r="G301" s="39">
        <f t="shared" si="8"/>
        <v>0</v>
      </c>
      <c r="H301" s="39"/>
      <c r="I301" s="39" t="s">
        <v>6</v>
      </c>
      <c r="J301" s="39">
        <f t="shared" si="9"/>
        <v>4283603.96</v>
      </c>
      <c r="K301" s="36"/>
      <c r="L301" s="153"/>
      <c r="M301" s="154"/>
    </row>
    <row r="302" spans="1:13" ht="26.25">
      <c r="A302" s="20">
        <v>3142</v>
      </c>
      <c r="B302" s="18" t="s">
        <v>111</v>
      </c>
      <c r="C302" s="38">
        <v>0</v>
      </c>
      <c r="D302" s="39">
        <v>0</v>
      </c>
      <c r="E302" s="39"/>
      <c r="F302" s="39">
        <v>0</v>
      </c>
      <c r="G302" s="39">
        <f t="shared" si="8"/>
        <v>0</v>
      </c>
      <c r="H302" s="39"/>
      <c r="I302" s="39" t="s">
        <v>6</v>
      </c>
      <c r="J302" s="39">
        <f t="shared" si="9"/>
        <v>0</v>
      </c>
      <c r="K302" s="36"/>
      <c r="L302" s="153"/>
      <c r="M302" s="170"/>
    </row>
    <row r="303" spans="1:13" ht="15">
      <c r="A303" s="4" t="s">
        <v>6</v>
      </c>
      <c r="B303" s="4" t="s">
        <v>9</v>
      </c>
      <c r="C303" s="144">
        <f aca="true" t="shared" si="10" ref="C303:J303">SUM(C289:C302)</f>
        <v>158861483.81000003</v>
      </c>
      <c r="D303" s="144">
        <f t="shared" si="10"/>
        <v>152639444.11000004</v>
      </c>
      <c r="E303" s="41">
        <f t="shared" si="10"/>
        <v>2699597.7800000003</v>
      </c>
      <c r="F303" s="41">
        <f t="shared" si="10"/>
        <v>0</v>
      </c>
      <c r="G303" s="41">
        <f t="shared" si="10"/>
        <v>-2699597.7800000003</v>
      </c>
      <c r="H303" s="41">
        <f t="shared" si="10"/>
        <v>0</v>
      </c>
      <c r="I303" s="41">
        <f t="shared" si="10"/>
        <v>0</v>
      </c>
      <c r="J303" s="41">
        <f t="shared" si="10"/>
        <v>152639444.11000004</v>
      </c>
      <c r="K303" s="37"/>
      <c r="L303" s="153"/>
      <c r="M303" s="177"/>
    </row>
    <row r="304" spans="12:13" ht="15">
      <c r="L304" s="153"/>
      <c r="M304" s="153"/>
    </row>
    <row r="306" spans="1:12" ht="15" customHeight="1">
      <c r="A306" s="200" t="s">
        <v>363</v>
      </c>
      <c r="B306" s="200"/>
      <c r="C306" s="200"/>
      <c r="D306" s="200"/>
      <c r="E306" s="200"/>
      <c r="F306" s="200"/>
      <c r="G306" s="200"/>
      <c r="H306" s="200"/>
      <c r="I306" s="200"/>
      <c r="J306" s="200"/>
      <c r="K306" s="200"/>
      <c r="L306" s="200"/>
    </row>
    <row r="307" ht="15">
      <c r="L307" s="3" t="s">
        <v>0</v>
      </c>
    </row>
    <row r="308" spans="1:12" ht="15">
      <c r="A308" s="191" t="s">
        <v>33</v>
      </c>
      <c r="B308" s="191" t="s">
        <v>2</v>
      </c>
      <c r="C308" s="196" t="s">
        <v>93</v>
      </c>
      <c r="D308" s="197"/>
      <c r="E308" s="197"/>
      <c r="F308" s="197"/>
      <c r="G308" s="198"/>
      <c r="H308" s="191" t="s">
        <v>94</v>
      </c>
      <c r="I308" s="191"/>
      <c r="J308" s="191"/>
      <c r="K308" s="191"/>
      <c r="L308" s="191"/>
    </row>
    <row r="309" spans="1:12" ht="113.25" customHeight="1">
      <c r="A309" s="191"/>
      <c r="B309" s="191"/>
      <c r="C309" s="191" t="s">
        <v>40</v>
      </c>
      <c r="D309" s="191" t="s">
        <v>41</v>
      </c>
      <c r="E309" s="191" t="s">
        <v>42</v>
      </c>
      <c r="F309" s="191"/>
      <c r="G309" s="191" t="s">
        <v>64</v>
      </c>
      <c r="H309" s="191" t="s">
        <v>43</v>
      </c>
      <c r="I309" s="191" t="s">
        <v>65</v>
      </c>
      <c r="J309" s="191" t="s">
        <v>42</v>
      </c>
      <c r="K309" s="191"/>
      <c r="L309" s="191" t="s">
        <v>66</v>
      </c>
    </row>
    <row r="310" spans="1:12" ht="34.5" customHeight="1">
      <c r="A310" s="191"/>
      <c r="B310" s="191"/>
      <c r="C310" s="191"/>
      <c r="D310" s="191"/>
      <c r="E310" s="4" t="s">
        <v>38</v>
      </c>
      <c r="F310" s="4" t="s">
        <v>39</v>
      </c>
      <c r="G310" s="191"/>
      <c r="H310" s="191"/>
      <c r="I310" s="191"/>
      <c r="J310" s="4" t="s">
        <v>38</v>
      </c>
      <c r="K310" s="4" t="s">
        <v>39</v>
      </c>
      <c r="L310" s="191"/>
    </row>
    <row r="311" spans="1:12" ht="15">
      <c r="A311" s="4">
        <v>1</v>
      </c>
      <c r="B311" s="4">
        <v>2</v>
      </c>
      <c r="C311" s="4">
        <v>3</v>
      </c>
      <c r="D311" s="4">
        <v>4</v>
      </c>
      <c r="E311" s="4">
        <v>5</v>
      </c>
      <c r="F311" s="4">
        <v>6</v>
      </c>
      <c r="G311" s="4">
        <v>7</v>
      </c>
      <c r="H311" s="4">
        <v>8</v>
      </c>
      <c r="I311" s="4">
        <v>9</v>
      </c>
      <c r="J311" s="4">
        <v>10</v>
      </c>
      <c r="K311" s="4">
        <v>11</v>
      </c>
      <c r="L311" s="4">
        <v>12</v>
      </c>
    </row>
    <row r="312" spans="1:15" ht="15">
      <c r="A312" s="20">
        <v>2111</v>
      </c>
      <c r="B312" s="18" t="s">
        <v>98</v>
      </c>
      <c r="C312" s="43">
        <f>J65</f>
        <v>78162100</v>
      </c>
      <c r="D312" s="42">
        <f>F289</f>
        <v>0</v>
      </c>
      <c r="E312" s="42">
        <f>D312</f>
        <v>0</v>
      </c>
      <c r="F312" s="42"/>
      <c r="G312" s="42">
        <f>C312-E312</f>
        <v>78162100</v>
      </c>
      <c r="H312" s="43">
        <f>N65</f>
        <v>92690000</v>
      </c>
      <c r="I312" s="42">
        <f>D312-E312-F312</f>
        <v>0</v>
      </c>
      <c r="J312" s="42">
        <v>0</v>
      </c>
      <c r="K312" s="42"/>
      <c r="L312" s="42">
        <f>H312-I312</f>
        <v>92690000</v>
      </c>
      <c r="O312" s="82"/>
    </row>
    <row r="313" spans="1:15" ht="15">
      <c r="A313" s="20">
        <v>2120</v>
      </c>
      <c r="B313" s="18" t="s">
        <v>99</v>
      </c>
      <c r="C313" s="43">
        <f aca="true" t="shared" si="11" ref="C313:C325">J66</f>
        <v>17024753</v>
      </c>
      <c r="D313" s="42">
        <f aca="true" t="shared" si="12" ref="D313:D325">F290</f>
        <v>0</v>
      </c>
      <c r="E313" s="42">
        <f aca="true" t="shared" si="13" ref="E313:E325">D313</f>
        <v>0</v>
      </c>
      <c r="F313" s="42"/>
      <c r="G313" s="42">
        <f aca="true" t="shared" si="14" ref="G313:G325">C313-E313</f>
        <v>17024753</v>
      </c>
      <c r="H313" s="43">
        <f aca="true" t="shared" si="15" ref="H313:H325">N66</f>
        <v>20364400</v>
      </c>
      <c r="I313" s="42">
        <f aca="true" t="shared" si="16" ref="I313:I325">D313-E313-F313</f>
        <v>0</v>
      </c>
      <c r="J313" s="42">
        <v>0</v>
      </c>
      <c r="K313" s="42"/>
      <c r="L313" s="42">
        <f aca="true" t="shared" si="17" ref="L313:L325">H313-I313</f>
        <v>20364400</v>
      </c>
      <c r="O313" s="82"/>
    </row>
    <row r="314" spans="1:15" ht="26.25">
      <c r="A314" s="20">
        <v>2210</v>
      </c>
      <c r="B314" s="18" t="s">
        <v>100</v>
      </c>
      <c r="C314" s="43">
        <f t="shared" si="11"/>
        <v>15811460</v>
      </c>
      <c r="D314" s="42">
        <f t="shared" si="12"/>
        <v>0</v>
      </c>
      <c r="E314" s="42">
        <f t="shared" si="13"/>
        <v>0</v>
      </c>
      <c r="F314" s="42"/>
      <c r="G314" s="42">
        <f t="shared" si="14"/>
        <v>15811460</v>
      </c>
      <c r="H314" s="43">
        <f t="shared" si="15"/>
        <v>17982300</v>
      </c>
      <c r="I314" s="42">
        <f t="shared" si="16"/>
        <v>0</v>
      </c>
      <c r="J314" s="42">
        <v>0</v>
      </c>
      <c r="K314" s="42"/>
      <c r="L314" s="42">
        <f t="shared" si="17"/>
        <v>17982300</v>
      </c>
      <c r="O314" s="82"/>
    </row>
    <row r="315" spans="1:15" ht="26.25">
      <c r="A315" s="20">
        <v>2220</v>
      </c>
      <c r="B315" s="18" t="s">
        <v>101</v>
      </c>
      <c r="C315" s="43">
        <f t="shared" si="11"/>
        <v>3236843</v>
      </c>
      <c r="D315" s="42">
        <f t="shared" si="12"/>
        <v>0</v>
      </c>
      <c r="E315" s="42">
        <f t="shared" si="13"/>
        <v>0</v>
      </c>
      <c r="F315" s="42"/>
      <c r="G315" s="42">
        <f t="shared" si="14"/>
        <v>3236843</v>
      </c>
      <c r="H315" s="43">
        <f t="shared" si="15"/>
        <v>3488600</v>
      </c>
      <c r="I315" s="42">
        <f t="shared" si="16"/>
        <v>0</v>
      </c>
      <c r="J315" s="42">
        <v>0</v>
      </c>
      <c r="K315" s="42"/>
      <c r="L315" s="42">
        <f t="shared" si="17"/>
        <v>3488600</v>
      </c>
      <c r="O315" s="82"/>
    </row>
    <row r="316" spans="1:15" ht="15">
      <c r="A316" s="20">
        <v>2230</v>
      </c>
      <c r="B316" s="18" t="s">
        <v>102</v>
      </c>
      <c r="C316" s="43">
        <f t="shared" si="11"/>
        <v>35920469.37</v>
      </c>
      <c r="D316" s="42">
        <f t="shared" si="12"/>
        <v>0</v>
      </c>
      <c r="E316" s="42">
        <f t="shared" si="13"/>
        <v>0</v>
      </c>
      <c r="F316" s="42"/>
      <c r="G316" s="42">
        <f t="shared" si="14"/>
        <v>35920469.37</v>
      </c>
      <c r="H316" s="43">
        <f t="shared" si="15"/>
        <v>38209100</v>
      </c>
      <c r="I316" s="42">
        <f t="shared" si="16"/>
        <v>0</v>
      </c>
      <c r="J316" s="42">
        <v>0</v>
      </c>
      <c r="K316" s="42"/>
      <c r="L316" s="42">
        <f t="shared" si="17"/>
        <v>38209100</v>
      </c>
      <c r="O316" s="82"/>
    </row>
    <row r="317" spans="1:15" ht="15">
      <c r="A317" s="20">
        <v>2240</v>
      </c>
      <c r="B317" s="18" t="s">
        <v>103</v>
      </c>
      <c r="C317" s="43">
        <f t="shared" si="11"/>
        <v>3000309</v>
      </c>
      <c r="D317" s="42">
        <f t="shared" si="12"/>
        <v>0</v>
      </c>
      <c r="E317" s="42">
        <f t="shared" si="13"/>
        <v>0</v>
      </c>
      <c r="F317" s="42"/>
      <c r="G317" s="42">
        <f t="shared" si="14"/>
        <v>3000309</v>
      </c>
      <c r="H317" s="43">
        <f t="shared" si="15"/>
        <v>3206100</v>
      </c>
      <c r="I317" s="42">
        <f t="shared" si="16"/>
        <v>0</v>
      </c>
      <c r="J317" s="42">
        <v>0</v>
      </c>
      <c r="K317" s="42"/>
      <c r="L317" s="42">
        <f t="shared" si="17"/>
        <v>3206100</v>
      </c>
      <c r="O317" s="82"/>
    </row>
    <row r="318" spans="1:15" ht="15">
      <c r="A318" s="20">
        <v>2250</v>
      </c>
      <c r="B318" s="18" t="s">
        <v>104</v>
      </c>
      <c r="C318" s="43">
        <f t="shared" si="11"/>
        <v>68444</v>
      </c>
      <c r="D318" s="42">
        <f t="shared" si="12"/>
        <v>0</v>
      </c>
      <c r="E318" s="42">
        <f t="shared" si="13"/>
        <v>0</v>
      </c>
      <c r="F318" s="42"/>
      <c r="G318" s="42">
        <f t="shared" si="14"/>
        <v>68444</v>
      </c>
      <c r="H318" s="43">
        <f t="shared" si="15"/>
        <v>77000</v>
      </c>
      <c r="I318" s="42">
        <f t="shared" si="16"/>
        <v>0</v>
      </c>
      <c r="J318" s="42">
        <v>0</v>
      </c>
      <c r="K318" s="42"/>
      <c r="L318" s="42">
        <f t="shared" si="17"/>
        <v>77000</v>
      </c>
      <c r="O318" s="82"/>
    </row>
    <row r="319" spans="1:15" ht="26.25">
      <c r="A319" s="20">
        <v>2270</v>
      </c>
      <c r="B319" s="18" t="s">
        <v>105</v>
      </c>
      <c r="C319" s="43">
        <f t="shared" si="11"/>
        <v>23581600</v>
      </c>
      <c r="D319" s="42">
        <f t="shared" si="12"/>
        <v>0</v>
      </c>
      <c r="E319" s="42">
        <f t="shared" si="13"/>
        <v>0</v>
      </c>
      <c r="F319" s="42"/>
      <c r="G319" s="42">
        <f t="shared" si="14"/>
        <v>23581600</v>
      </c>
      <c r="H319" s="43">
        <f t="shared" si="15"/>
        <v>24405700</v>
      </c>
      <c r="I319" s="42">
        <f t="shared" si="16"/>
        <v>0</v>
      </c>
      <c r="J319" s="42">
        <v>0</v>
      </c>
      <c r="K319" s="42"/>
      <c r="L319" s="42">
        <f t="shared" si="17"/>
        <v>24405700</v>
      </c>
      <c r="O319" s="82"/>
    </row>
    <row r="320" spans="1:15" ht="39">
      <c r="A320" s="20">
        <v>2282</v>
      </c>
      <c r="B320" s="18" t="s">
        <v>106</v>
      </c>
      <c r="C320" s="43">
        <f t="shared" si="11"/>
        <v>101936</v>
      </c>
      <c r="D320" s="42">
        <f t="shared" si="12"/>
        <v>0</v>
      </c>
      <c r="E320" s="42">
        <f t="shared" si="13"/>
        <v>0</v>
      </c>
      <c r="F320" s="42"/>
      <c r="G320" s="42">
        <f t="shared" si="14"/>
        <v>101936</v>
      </c>
      <c r="H320" s="43">
        <f t="shared" si="15"/>
        <v>126100</v>
      </c>
      <c r="I320" s="42">
        <f t="shared" si="16"/>
        <v>0</v>
      </c>
      <c r="J320" s="42">
        <v>0</v>
      </c>
      <c r="K320" s="42"/>
      <c r="L320" s="42">
        <f t="shared" si="17"/>
        <v>126100</v>
      </c>
      <c r="O320" s="82"/>
    </row>
    <row r="321" spans="1:15" ht="15">
      <c r="A321" s="19">
        <v>2700</v>
      </c>
      <c r="B321" s="17" t="s">
        <v>107</v>
      </c>
      <c r="C321" s="43">
        <f t="shared" si="11"/>
        <v>604869</v>
      </c>
      <c r="D321" s="42">
        <f t="shared" si="12"/>
        <v>0</v>
      </c>
      <c r="E321" s="42">
        <f t="shared" si="13"/>
        <v>0</v>
      </c>
      <c r="F321" s="42"/>
      <c r="G321" s="42">
        <f t="shared" si="14"/>
        <v>604869</v>
      </c>
      <c r="H321" s="43">
        <f t="shared" si="15"/>
        <v>659800</v>
      </c>
      <c r="I321" s="42">
        <f t="shared" si="16"/>
        <v>0</v>
      </c>
      <c r="J321" s="42">
        <v>0</v>
      </c>
      <c r="K321" s="42"/>
      <c r="L321" s="42">
        <f t="shared" si="17"/>
        <v>659800</v>
      </c>
      <c r="O321" s="82"/>
    </row>
    <row r="322" spans="1:15" ht="15">
      <c r="A322" s="19">
        <v>2800</v>
      </c>
      <c r="B322" s="18" t="s">
        <v>108</v>
      </c>
      <c r="C322" s="43">
        <f t="shared" si="11"/>
        <v>195487</v>
      </c>
      <c r="D322" s="42">
        <f t="shared" si="12"/>
        <v>0</v>
      </c>
      <c r="E322" s="42">
        <f t="shared" si="13"/>
        <v>0</v>
      </c>
      <c r="F322" s="42"/>
      <c r="G322" s="42">
        <f t="shared" si="14"/>
        <v>195487</v>
      </c>
      <c r="H322" s="43">
        <f t="shared" si="15"/>
        <v>228400</v>
      </c>
      <c r="I322" s="42">
        <f t="shared" si="16"/>
        <v>0</v>
      </c>
      <c r="J322" s="42">
        <v>0</v>
      </c>
      <c r="K322" s="42"/>
      <c r="L322" s="42">
        <f t="shared" si="17"/>
        <v>228400</v>
      </c>
      <c r="O322" s="82"/>
    </row>
    <row r="323" spans="1:15" ht="26.25">
      <c r="A323" s="20">
        <v>3110</v>
      </c>
      <c r="B323" s="18" t="s">
        <v>109</v>
      </c>
      <c r="C323" s="43">
        <f t="shared" si="11"/>
        <v>3428182</v>
      </c>
      <c r="D323" s="42">
        <f t="shared" si="12"/>
        <v>0</v>
      </c>
      <c r="E323" s="42">
        <f t="shared" si="13"/>
        <v>0</v>
      </c>
      <c r="F323" s="42"/>
      <c r="G323" s="42">
        <f t="shared" si="14"/>
        <v>3428182</v>
      </c>
      <c r="H323" s="43">
        <f t="shared" si="15"/>
        <v>1967400</v>
      </c>
      <c r="I323" s="42">
        <f t="shared" si="16"/>
        <v>0</v>
      </c>
      <c r="J323" s="42">
        <v>0</v>
      </c>
      <c r="K323" s="42"/>
      <c r="L323" s="42">
        <f t="shared" si="17"/>
        <v>1967400</v>
      </c>
      <c r="O323" s="82"/>
    </row>
    <row r="324" spans="1:15" ht="15">
      <c r="A324" s="20">
        <v>3132</v>
      </c>
      <c r="B324" s="18" t="s">
        <v>110</v>
      </c>
      <c r="C324" s="43">
        <f t="shared" si="11"/>
        <v>11119184</v>
      </c>
      <c r="D324" s="42">
        <f t="shared" si="12"/>
        <v>0</v>
      </c>
      <c r="E324" s="42">
        <f t="shared" si="13"/>
        <v>0</v>
      </c>
      <c r="F324" s="42"/>
      <c r="G324" s="42">
        <f t="shared" si="14"/>
        <v>11119184</v>
      </c>
      <c r="H324" s="43">
        <f t="shared" si="15"/>
        <v>4617000</v>
      </c>
      <c r="I324" s="42">
        <f t="shared" si="16"/>
        <v>0</v>
      </c>
      <c r="J324" s="42">
        <v>0</v>
      </c>
      <c r="K324" s="42"/>
      <c r="L324" s="42">
        <f t="shared" si="17"/>
        <v>4617000</v>
      </c>
      <c r="O324" s="82"/>
    </row>
    <row r="325" spans="1:15" ht="26.25">
      <c r="A325" s="20">
        <v>3142</v>
      </c>
      <c r="B325" s="18" t="s">
        <v>111</v>
      </c>
      <c r="C325" s="43">
        <f t="shared" si="11"/>
        <v>0</v>
      </c>
      <c r="D325" s="42">
        <f t="shared" si="12"/>
        <v>0</v>
      </c>
      <c r="E325" s="42">
        <f t="shared" si="13"/>
        <v>0</v>
      </c>
      <c r="F325" s="42"/>
      <c r="G325" s="42">
        <f t="shared" si="14"/>
        <v>0</v>
      </c>
      <c r="H325" s="43">
        <f t="shared" si="15"/>
        <v>0</v>
      </c>
      <c r="I325" s="42">
        <f t="shared" si="16"/>
        <v>0</v>
      </c>
      <c r="J325" s="42">
        <v>0</v>
      </c>
      <c r="K325" s="42"/>
      <c r="L325" s="42">
        <f t="shared" si="17"/>
        <v>0</v>
      </c>
      <c r="O325" s="82"/>
    </row>
    <row r="326" spans="1:15" ht="15">
      <c r="A326" s="4" t="s">
        <v>6</v>
      </c>
      <c r="B326" s="4" t="s">
        <v>9</v>
      </c>
      <c r="C326" s="84">
        <f aca="true" t="shared" si="18" ref="C326:L326">SUM(C312:C325)</f>
        <v>192255636.37</v>
      </c>
      <c r="D326" s="42">
        <f t="shared" si="18"/>
        <v>0</v>
      </c>
      <c r="E326" s="42">
        <f t="shared" si="18"/>
        <v>0</v>
      </c>
      <c r="F326" s="42">
        <f t="shared" si="18"/>
        <v>0</v>
      </c>
      <c r="G326" s="43">
        <f t="shared" si="18"/>
        <v>192255636.37</v>
      </c>
      <c r="H326" s="43">
        <f t="shared" si="18"/>
        <v>208021900</v>
      </c>
      <c r="I326" s="42">
        <f t="shared" si="18"/>
        <v>0</v>
      </c>
      <c r="J326" s="42">
        <f t="shared" si="18"/>
        <v>0</v>
      </c>
      <c r="K326" s="42">
        <f t="shared" si="18"/>
        <v>0</v>
      </c>
      <c r="L326" s="43">
        <f t="shared" si="18"/>
        <v>208021900</v>
      </c>
      <c r="O326" s="82"/>
    </row>
    <row r="329" spans="1:9" ht="15" customHeight="1">
      <c r="A329" s="200" t="s">
        <v>375</v>
      </c>
      <c r="B329" s="200"/>
      <c r="C329" s="200"/>
      <c r="D329" s="200"/>
      <c r="E329" s="200"/>
      <c r="F329" s="200"/>
      <c r="G329" s="200"/>
      <c r="H329" s="200"/>
      <c r="I329" s="200"/>
    </row>
    <row r="330" ht="15">
      <c r="I330" s="3" t="s">
        <v>0</v>
      </c>
    </row>
    <row r="331" spans="1:9" ht="133.5" customHeight="1">
      <c r="A331" s="4" t="s">
        <v>33</v>
      </c>
      <c r="B331" s="4" t="s">
        <v>2</v>
      </c>
      <c r="C331" s="4" t="s">
        <v>34</v>
      </c>
      <c r="D331" s="4" t="s">
        <v>44</v>
      </c>
      <c r="E331" s="4" t="s">
        <v>155</v>
      </c>
      <c r="F331" s="4" t="s">
        <v>364</v>
      </c>
      <c r="G331" s="4" t="s">
        <v>365</v>
      </c>
      <c r="H331" s="4" t="s">
        <v>45</v>
      </c>
      <c r="I331" s="4" t="s">
        <v>46</v>
      </c>
    </row>
    <row r="332" spans="1:9" ht="12" customHeight="1">
      <c r="A332" s="4">
        <v>1</v>
      </c>
      <c r="B332" s="4">
        <v>2</v>
      </c>
      <c r="C332" s="4">
        <v>3</v>
      </c>
      <c r="D332" s="4">
        <v>4</v>
      </c>
      <c r="E332" s="4">
        <v>5</v>
      </c>
      <c r="F332" s="4">
        <v>6</v>
      </c>
      <c r="G332" s="4">
        <v>7</v>
      </c>
      <c r="H332" s="4">
        <v>8</v>
      </c>
      <c r="I332" s="4">
        <v>9</v>
      </c>
    </row>
    <row r="333" spans="1:9" ht="15">
      <c r="A333" s="20">
        <v>2111</v>
      </c>
      <c r="B333" s="18" t="s">
        <v>98</v>
      </c>
      <c r="C333" s="80">
        <v>62111421.72</v>
      </c>
      <c r="D333" s="80">
        <v>62111421.72</v>
      </c>
      <c r="E333" s="60">
        <v>0</v>
      </c>
      <c r="F333" s="60">
        <v>0</v>
      </c>
      <c r="G333" s="60">
        <v>0</v>
      </c>
      <c r="H333" s="60"/>
      <c r="I333" s="60"/>
    </row>
    <row r="334" spans="1:9" ht="15">
      <c r="A334" s="20">
        <v>2120</v>
      </c>
      <c r="B334" s="18" t="s">
        <v>99</v>
      </c>
      <c r="C334" s="80">
        <v>13521555.03</v>
      </c>
      <c r="D334" s="80">
        <v>13521552.03</v>
      </c>
      <c r="E334" s="60">
        <v>0</v>
      </c>
      <c r="F334" s="60">
        <v>0</v>
      </c>
      <c r="G334" s="60">
        <v>0</v>
      </c>
      <c r="H334" s="60" t="s">
        <v>6</v>
      </c>
      <c r="I334" s="60" t="s">
        <v>6</v>
      </c>
    </row>
    <row r="335" spans="1:9" ht="26.25">
      <c r="A335" s="20">
        <v>2210</v>
      </c>
      <c r="B335" s="18" t="s">
        <v>100</v>
      </c>
      <c r="C335" s="80">
        <v>15452185.68</v>
      </c>
      <c r="D335" s="80">
        <v>14047052.54</v>
      </c>
      <c r="E335" s="60">
        <v>0</v>
      </c>
      <c r="F335" s="60">
        <v>0</v>
      </c>
      <c r="G335" s="60">
        <v>0</v>
      </c>
      <c r="H335" s="60"/>
      <c r="I335" s="60"/>
    </row>
    <row r="336" spans="1:9" ht="16.5" customHeight="1">
      <c r="A336" s="20">
        <v>2220</v>
      </c>
      <c r="B336" s="18" t="s">
        <v>101</v>
      </c>
      <c r="C336" s="80">
        <v>4437085.0600000005</v>
      </c>
      <c r="D336" s="80">
        <v>3589061.26</v>
      </c>
      <c r="E336" s="60">
        <v>0</v>
      </c>
      <c r="F336" s="60">
        <v>0</v>
      </c>
      <c r="G336" s="60">
        <v>0</v>
      </c>
      <c r="H336" s="60" t="s">
        <v>6</v>
      </c>
      <c r="I336" s="60" t="s">
        <v>6</v>
      </c>
    </row>
    <row r="337" spans="1:9" ht="15">
      <c r="A337" s="20">
        <v>2230</v>
      </c>
      <c r="B337" s="18" t="s">
        <v>102</v>
      </c>
      <c r="C337" s="80">
        <v>31319981.35</v>
      </c>
      <c r="D337" s="80">
        <v>27463057.05</v>
      </c>
      <c r="E337" s="60">
        <v>0</v>
      </c>
      <c r="F337" s="60">
        <v>0</v>
      </c>
      <c r="G337" s="60">
        <v>0</v>
      </c>
      <c r="H337" s="60" t="s">
        <v>6</v>
      </c>
      <c r="I337" s="60" t="s">
        <v>6</v>
      </c>
    </row>
    <row r="338" spans="1:9" ht="15">
      <c r="A338" s="20">
        <v>2240</v>
      </c>
      <c r="B338" s="18" t="s">
        <v>103</v>
      </c>
      <c r="C338" s="80">
        <v>4478365.09</v>
      </c>
      <c r="D338" s="80">
        <v>4449415.02</v>
      </c>
      <c r="E338" s="60">
        <v>0</v>
      </c>
      <c r="F338" s="60">
        <v>0</v>
      </c>
      <c r="G338" s="60">
        <v>0</v>
      </c>
      <c r="H338" s="60"/>
      <c r="I338" s="60"/>
    </row>
    <row r="339" spans="1:9" ht="15">
      <c r="A339" s="20">
        <v>2250</v>
      </c>
      <c r="B339" s="18" t="s">
        <v>104</v>
      </c>
      <c r="C339" s="80">
        <v>60954</v>
      </c>
      <c r="D339" s="80">
        <v>60819.11</v>
      </c>
      <c r="E339" s="60">
        <v>0</v>
      </c>
      <c r="F339" s="60">
        <v>0</v>
      </c>
      <c r="G339" s="60">
        <v>0</v>
      </c>
      <c r="H339" s="60"/>
      <c r="I339" s="60"/>
    </row>
    <row r="340" spans="1:9" ht="26.25">
      <c r="A340" s="20">
        <v>2270</v>
      </c>
      <c r="B340" s="151" t="s">
        <v>105</v>
      </c>
      <c r="C340" s="179">
        <v>19942197.77</v>
      </c>
      <c r="D340" s="178">
        <v>19890393.59</v>
      </c>
      <c r="E340" s="60">
        <v>0</v>
      </c>
      <c r="F340" s="60">
        <v>0</v>
      </c>
      <c r="G340" s="60">
        <v>0</v>
      </c>
      <c r="H340" s="60"/>
      <c r="I340" s="60"/>
    </row>
    <row r="341" spans="1:9" ht="39">
      <c r="A341" s="20">
        <v>2282</v>
      </c>
      <c r="B341" s="18" t="s">
        <v>106</v>
      </c>
      <c r="C341" s="80">
        <v>54476</v>
      </c>
      <c r="D341" s="80">
        <v>54473.87</v>
      </c>
      <c r="E341" s="60">
        <v>0</v>
      </c>
      <c r="F341" s="60">
        <v>0</v>
      </c>
      <c r="G341" s="60">
        <v>0</v>
      </c>
      <c r="H341" s="60"/>
      <c r="I341" s="60"/>
    </row>
    <row r="342" spans="1:9" ht="15">
      <c r="A342" s="19">
        <v>2700</v>
      </c>
      <c r="B342" s="17" t="s">
        <v>107</v>
      </c>
      <c r="C342" s="80">
        <v>613510</v>
      </c>
      <c r="D342" s="80">
        <v>613507.86</v>
      </c>
      <c r="E342" s="60">
        <v>0</v>
      </c>
      <c r="F342" s="60">
        <v>0</v>
      </c>
      <c r="G342" s="60">
        <v>0</v>
      </c>
      <c r="H342" s="60" t="s">
        <v>6</v>
      </c>
      <c r="I342" s="60" t="s">
        <v>6</v>
      </c>
    </row>
    <row r="343" spans="1:9" ht="15">
      <c r="A343" s="19">
        <v>2800</v>
      </c>
      <c r="B343" s="18" t="s">
        <v>108</v>
      </c>
      <c r="C343" s="80">
        <v>170486.11</v>
      </c>
      <c r="D343" s="80">
        <v>170260.74</v>
      </c>
      <c r="E343" s="60">
        <v>0</v>
      </c>
      <c r="F343" s="60">
        <v>0</v>
      </c>
      <c r="G343" s="60">
        <v>0</v>
      </c>
      <c r="H343" s="60" t="s">
        <v>6</v>
      </c>
      <c r="I343" s="60" t="s">
        <v>6</v>
      </c>
    </row>
    <row r="344" spans="1:9" ht="26.25">
      <c r="A344" s="20">
        <v>3110</v>
      </c>
      <c r="B344" s="18" t="s">
        <v>109</v>
      </c>
      <c r="C344" s="120">
        <v>2415662</v>
      </c>
      <c r="D344" s="58">
        <v>2384825.36</v>
      </c>
      <c r="E344" s="60"/>
      <c r="F344" s="60"/>
      <c r="G344" s="60"/>
      <c r="H344" s="60"/>
      <c r="I344" s="60"/>
    </row>
    <row r="345" spans="1:9" ht="16.5" customHeight="1">
      <c r="A345" s="20">
        <v>3132</v>
      </c>
      <c r="B345" s="18" t="s">
        <v>110</v>
      </c>
      <c r="C345" s="120">
        <v>4283604</v>
      </c>
      <c r="D345" s="117">
        <v>4283603.96</v>
      </c>
      <c r="E345" s="60"/>
      <c r="F345" s="60"/>
      <c r="G345" s="60"/>
      <c r="H345" s="60" t="s">
        <v>6</v>
      </c>
      <c r="I345" s="60" t="s">
        <v>6</v>
      </c>
    </row>
    <row r="346" spans="1:9" ht="26.25">
      <c r="A346" s="20">
        <v>3142</v>
      </c>
      <c r="B346" s="18" t="s">
        <v>111</v>
      </c>
      <c r="C346" s="120">
        <v>0</v>
      </c>
      <c r="D346" s="117">
        <v>0</v>
      </c>
      <c r="E346" s="60"/>
      <c r="F346" s="60"/>
      <c r="G346" s="60"/>
      <c r="H346" s="60" t="s">
        <v>6</v>
      </c>
      <c r="I346" s="60" t="s">
        <v>6</v>
      </c>
    </row>
    <row r="347" spans="1:9" ht="15">
      <c r="A347" s="4" t="s">
        <v>6</v>
      </c>
      <c r="B347" s="4" t="s">
        <v>9</v>
      </c>
      <c r="C347" s="109">
        <f>SUM(C333:C346)</f>
        <v>158861483.81000003</v>
      </c>
      <c r="D347" s="109">
        <f>SUM(D333:D346)</f>
        <v>152639444.11000004</v>
      </c>
      <c r="E347" s="60">
        <f>SUM(E333:E346)</f>
        <v>0</v>
      </c>
      <c r="F347" s="60">
        <f>SUM(F333:F346)</f>
        <v>0</v>
      </c>
      <c r="G347" s="60">
        <f>SUM(G333:G346)</f>
        <v>0</v>
      </c>
      <c r="H347" s="60" t="s">
        <v>6</v>
      </c>
      <c r="I347" s="60" t="s">
        <v>6</v>
      </c>
    </row>
    <row r="349" spans="1:9" ht="15" customHeight="1">
      <c r="A349" s="228" t="s">
        <v>422</v>
      </c>
      <c r="B349" s="228"/>
      <c r="C349" s="228"/>
      <c r="D349" s="228"/>
      <c r="E349" s="228"/>
      <c r="F349" s="228"/>
      <c r="G349" s="228"/>
      <c r="H349" s="228"/>
      <c r="I349" s="228"/>
    </row>
    <row r="350" spans="1:9" ht="63" customHeight="1">
      <c r="A350" s="217" t="s">
        <v>425</v>
      </c>
      <c r="B350" s="229"/>
      <c r="C350" s="229"/>
      <c r="D350" s="229"/>
      <c r="E350" s="229"/>
      <c r="F350" s="229"/>
      <c r="G350" s="229"/>
      <c r="H350" s="229"/>
      <c r="I350" s="229"/>
    </row>
    <row r="351" spans="1:9" ht="45.75" customHeight="1">
      <c r="A351" s="199" t="s">
        <v>419</v>
      </c>
      <c r="B351" s="199"/>
      <c r="C351" s="199"/>
      <c r="D351" s="199"/>
      <c r="E351" s="199"/>
      <c r="F351" s="199"/>
      <c r="G351" s="199"/>
      <c r="H351" s="199"/>
      <c r="I351" s="199"/>
    </row>
    <row r="352" spans="1:9" ht="55.5" customHeight="1">
      <c r="A352" s="217" t="s">
        <v>167</v>
      </c>
      <c r="B352" s="224"/>
      <c r="C352" s="224"/>
      <c r="D352" s="224"/>
      <c r="E352" s="224"/>
      <c r="F352" s="224"/>
      <c r="G352" s="224"/>
      <c r="H352" s="224"/>
      <c r="I352" s="224"/>
    </row>
    <row r="353" spans="1:9" s="12" customFormat="1" ht="30.75" customHeight="1">
      <c r="A353" s="212" t="s">
        <v>462</v>
      </c>
      <c r="B353" s="212"/>
      <c r="C353" s="10"/>
      <c r="D353" s="11"/>
      <c r="G353" s="190" t="s">
        <v>461</v>
      </c>
      <c r="H353" s="190"/>
      <c r="I353" s="190"/>
    </row>
    <row r="354" spans="1:9" s="8" customFormat="1" ht="15" customHeight="1">
      <c r="A354" s="9"/>
      <c r="D354" s="7" t="s">
        <v>47</v>
      </c>
      <c r="G354" s="211" t="s">
        <v>48</v>
      </c>
      <c r="H354" s="211"/>
      <c r="I354" s="211"/>
    </row>
    <row r="355" spans="1:9" s="12" customFormat="1" ht="12.75" customHeight="1">
      <c r="A355" s="212" t="s">
        <v>71</v>
      </c>
      <c r="B355" s="212"/>
      <c r="C355" s="10"/>
      <c r="D355" s="11"/>
      <c r="G355" s="190" t="s">
        <v>396</v>
      </c>
      <c r="H355" s="190"/>
      <c r="I355" s="190"/>
    </row>
    <row r="356" spans="1:9" s="8" customFormat="1" ht="15" customHeight="1">
      <c r="A356" s="9"/>
      <c r="D356" s="7" t="s">
        <v>47</v>
      </c>
      <c r="G356" s="211" t="s">
        <v>48</v>
      </c>
      <c r="H356" s="211"/>
      <c r="I356" s="211"/>
    </row>
  </sheetData>
  <sheetProtection/>
  <mergeCells count="204">
    <mergeCell ref="A277:D277"/>
    <mergeCell ref="A278:D278"/>
    <mergeCell ref="A279:D279"/>
    <mergeCell ref="A274:D274"/>
    <mergeCell ref="A269:D269"/>
    <mergeCell ref="A270:D270"/>
    <mergeCell ref="A271:D271"/>
    <mergeCell ref="A272:D272"/>
    <mergeCell ref="A273:D273"/>
    <mergeCell ref="A275:D275"/>
    <mergeCell ref="A264:D264"/>
    <mergeCell ref="A265:D265"/>
    <mergeCell ref="A266:D266"/>
    <mergeCell ref="A267:D267"/>
    <mergeCell ref="A268:D268"/>
    <mergeCell ref="A276:D276"/>
    <mergeCell ref="A261:D261"/>
    <mergeCell ref="A262:D262"/>
    <mergeCell ref="A257:D257"/>
    <mergeCell ref="A258:D258"/>
    <mergeCell ref="A259:D259"/>
    <mergeCell ref="A260:D260"/>
    <mergeCell ref="A256:D256"/>
    <mergeCell ref="A263:D263"/>
    <mergeCell ref="G356:I356"/>
    <mergeCell ref="A329:I329"/>
    <mergeCell ref="A349:I349"/>
    <mergeCell ref="A350:I350"/>
    <mergeCell ref="A351:I351"/>
    <mergeCell ref="D309:D310"/>
    <mergeCell ref="A281:J281"/>
    <mergeCell ref="A280:D280"/>
    <mergeCell ref="O254:P254"/>
    <mergeCell ref="M254:N254"/>
    <mergeCell ref="K254:L254"/>
    <mergeCell ref="I254:J254"/>
    <mergeCell ref="G254:H254"/>
    <mergeCell ref="A353:B353"/>
    <mergeCell ref="G309:G310"/>
    <mergeCell ref="H309:H310"/>
    <mergeCell ref="I309:I310"/>
    <mergeCell ref="C309:C310"/>
    <mergeCell ref="F11:I11"/>
    <mergeCell ref="E10:I10"/>
    <mergeCell ref="G354:I354"/>
    <mergeCell ref="A355:B355"/>
    <mergeCell ref="G355:I355"/>
    <mergeCell ref="F254:F255"/>
    <mergeCell ref="E254:E255"/>
    <mergeCell ref="A254:D255"/>
    <mergeCell ref="A352:I352"/>
    <mergeCell ref="E309:F309"/>
    <mergeCell ref="J309:K309"/>
    <mergeCell ref="L309:L310"/>
    <mergeCell ref="G286:G287"/>
    <mergeCell ref="H286:I286"/>
    <mergeCell ref="J286:J287"/>
    <mergeCell ref="A306:L306"/>
    <mergeCell ref="A308:A310"/>
    <mergeCell ref="B308:B310"/>
    <mergeCell ref="C308:G308"/>
    <mergeCell ref="H308:L308"/>
    <mergeCell ref="A282:M282"/>
    <mergeCell ref="A283:J283"/>
    <mergeCell ref="A284:J284"/>
    <mergeCell ref="A286:A287"/>
    <mergeCell ref="B286:B287"/>
    <mergeCell ref="C286:C287"/>
    <mergeCell ref="D286:D287"/>
    <mergeCell ref="E286:E287"/>
    <mergeCell ref="F286:F287"/>
    <mergeCell ref="A252:M252"/>
    <mergeCell ref="A243:I243"/>
    <mergeCell ref="A245:A246"/>
    <mergeCell ref="B245:B246"/>
    <mergeCell ref="C245:C246"/>
    <mergeCell ref="D245:F245"/>
    <mergeCell ref="G245:I245"/>
    <mergeCell ref="A234:L234"/>
    <mergeCell ref="A235:L235"/>
    <mergeCell ref="A237:A238"/>
    <mergeCell ref="B237:B238"/>
    <mergeCell ref="C237:C238"/>
    <mergeCell ref="D237:F237"/>
    <mergeCell ref="G237:I237"/>
    <mergeCell ref="J237:L237"/>
    <mergeCell ref="G222:H222"/>
    <mergeCell ref="I222:J222"/>
    <mergeCell ref="K222:K223"/>
    <mergeCell ref="L222:L223"/>
    <mergeCell ref="M222:M223"/>
    <mergeCell ref="N222:N223"/>
    <mergeCell ref="J208:K208"/>
    <mergeCell ref="A219:N219"/>
    <mergeCell ref="A221:A223"/>
    <mergeCell ref="B221:B223"/>
    <mergeCell ref="C221:F221"/>
    <mergeCell ref="G221:J221"/>
    <mergeCell ref="K221:L221"/>
    <mergeCell ref="M221:N221"/>
    <mergeCell ref="C222:D222"/>
    <mergeCell ref="E222:F222"/>
    <mergeCell ref="H177:J177"/>
    <mergeCell ref="D182:D188"/>
    <mergeCell ref="D190:D192"/>
    <mergeCell ref="D197:D201"/>
    <mergeCell ref="A206:K206"/>
    <mergeCell ref="A208:A209"/>
    <mergeCell ref="B208:C208"/>
    <mergeCell ref="D208:E208"/>
    <mergeCell ref="F208:G208"/>
    <mergeCell ref="H208:I208"/>
    <mergeCell ref="K145:M145"/>
    <mergeCell ref="D150:D156"/>
    <mergeCell ref="D158:D160"/>
    <mergeCell ref="D165:D169"/>
    <mergeCell ref="A175:J175"/>
    <mergeCell ref="A177:A178"/>
    <mergeCell ref="B177:B178"/>
    <mergeCell ref="C177:C178"/>
    <mergeCell ref="D177:D178"/>
    <mergeCell ref="E177:G177"/>
    <mergeCell ref="A145:A146"/>
    <mergeCell ref="B145:B146"/>
    <mergeCell ref="C145:C146"/>
    <mergeCell ref="D145:D146"/>
    <mergeCell ref="E145:G145"/>
    <mergeCell ref="H145:J145"/>
    <mergeCell ref="A134:A135"/>
    <mergeCell ref="B134:B135"/>
    <mergeCell ref="C134:F134"/>
    <mergeCell ref="G134:J134"/>
    <mergeCell ref="A142:M142"/>
    <mergeCell ref="A143:M143"/>
    <mergeCell ref="A123:A124"/>
    <mergeCell ref="B123:B124"/>
    <mergeCell ref="C123:F123"/>
    <mergeCell ref="G123:J123"/>
    <mergeCell ref="K123:N123"/>
    <mergeCell ref="A132:J132"/>
    <mergeCell ref="A114:A115"/>
    <mergeCell ref="B114:B115"/>
    <mergeCell ref="C114:F114"/>
    <mergeCell ref="G114:J114"/>
    <mergeCell ref="A120:N120"/>
    <mergeCell ref="A121:N121"/>
    <mergeCell ref="A90:J90"/>
    <mergeCell ref="A92:A93"/>
    <mergeCell ref="B92:B93"/>
    <mergeCell ref="C92:F92"/>
    <mergeCell ref="G92:J92"/>
    <mergeCell ref="A112:J112"/>
    <mergeCell ref="A82:N82"/>
    <mergeCell ref="A84:A85"/>
    <mergeCell ref="B84:B85"/>
    <mergeCell ref="C84:F84"/>
    <mergeCell ref="G84:J84"/>
    <mergeCell ref="K84:N84"/>
    <mergeCell ref="A60:N60"/>
    <mergeCell ref="A62:A63"/>
    <mergeCell ref="B62:B63"/>
    <mergeCell ref="C62:F62"/>
    <mergeCell ref="G62:J62"/>
    <mergeCell ref="K62:N62"/>
    <mergeCell ref="A46:J46"/>
    <mergeCell ref="A48:A49"/>
    <mergeCell ref="B48:B49"/>
    <mergeCell ref="C48:F48"/>
    <mergeCell ref="G48:J48"/>
    <mergeCell ref="A59:N59"/>
    <mergeCell ref="A32:N32"/>
    <mergeCell ref="A34:A35"/>
    <mergeCell ref="B34:B35"/>
    <mergeCell ref="C34:F34"/>
    <mergeCell ref="G34:J34"/>
    <mergeCell ref="K34:N34"/>
    <mergeCell ref="A28:P28"/>
    <mergeCell ref="A29:P29"/>
    <mergeCell ref="A30:P30"/>
    <mergeCell ref="A31:N31"/>
    <mergeCell ref="AB22:BZ22"/>
    <mergeCell ref="A23:P23"/>
    <mergeCell ref="A24:P24"/>
    <mergeCell ref="A25:P25"/>
    <mergeCell ref="A26:P26"/>
    <mergeCell ref="A27:P27"/>
    <mergeCell ref="A22:P22"/>
    <mergeCell ref="Q22:AA22"/>
    <mergeCell ref="A14:N14"/>
    <mergeCell ref="A15:N15"/>
    <mergeCell ref="A16:N16"/>
    <mergeCell ref="A17:N17"/>
    <mergeCell ref="A18:P18"/>
    <mergeCell ref="A19:P19"/>
    <mergeCell ref="G353:I353"/>
    <mergeCell ref="C5:J5"/>
    <mergeCell ref="A7:E7"/>
    <mergeCell ref="A9:E9"/>
    <mergeCell ref="B6:E6"/>
    <mergeCell ref="F7:H7"/>
    <mergeCell ref="B8:E8"/>
    <mergeCell ref="F9:H9"/>
    <mergeCell ref="A20:P20"/>
    <mergeCell ref="A21:P21"/>
  </mergeCells>
  <printOptions/>
  <pageMargins left="0.15748031496062992" right="0.15748031496062992" top="0.31496062992125984" bottom="0.2755905511811024" header="0.31496062992125984" footer="0.31496062992125984"/>
  <pageSetup fitToHeight="50" horizontalDpi="360" verticalDpi="360" orientation="landscape" paperSize="9" scale="60" r:id="rId1"/>
  <rowBreaks count="6" manualBreakCount="6">
    <brk id="28" max="15" man="1"/>
    <brk id="57" max="15" man="1"/>
    <brk id="101" max="15" man="1"/>
    <brk id="142" max="15" man="1"/>
    <brk id="171" max="15" man="1"/>
    <brk id="319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P315"/>
  <sheetViews>
    <sheetView view="pageBreakPreview" zoomScaleSheetLayoutView="100" zoomScalePageLayoutView="0" workbookViewId="0" topLeftCell="A304">
      <selection activeCell="C287" sqref="C287"/>
    </sheetView>
  </sheetViews>
  <sheetFormatPr defaultColWidth="9.140625" defaultRowHeight="15"/>
  <cols>
    <col min="1" max="1" width="11.7109375" style="1" customWidth="1"/>
    <col min="2" max="2" width="35.7109375" style="1" customWidth="1"/>
    <col min="3" max="4" width="11.28125" style="1" customWidth="1"/>
    <col min="5" max="5" width="11.421875" style="1" customWidth="1"/>
    <col min="6" max="6" width="12.57421875" style="1" customWidth="1"/>
    <col min="7" max="9" width="11.28125" style="1" customWidth="1"/>
    <col min="10" max="10" width="11.7109375" style="1" customWidth="1"/>
    <col min="11" max="14" width="11.28125" style="1" customWidth="1"/>
    <col min="15" max="16384" width="9.140625" style="1" customWidth="1"/>
  </cols>
  <sheetData>
    <row r="1" spans="3:10" ht="15">
      <c r="C1" s="95"/>
      <c r="G1" s="87"/>
      <c r="H1" s="8" t="s">
        <v>322</v>
      </c>
      <c r="I1" s="8"/>
      <c r="J1" s="88"/>
    </row>
    <row r="2" spans="3:10" ht="15">
      <c r="C2" s="95"/>
      <c r="G2" s="87"/>
      <c r="H2" s="8" t="s">
        <v>323</v>
      </c>
      <c r="I2" s="8"/>
      <c r="J2" s="88"/>
    </row>
    <row r="3" spans="7:10" ht="15">
      <c r="G3" s="87"/>
      <c r="H3" s="8" t="s">
        <v>324</v>
      </c>
      <c r="I3" s="8"/>
      <c r="J3" s="88"/>
    </row>
    <row r="4" spans="7:10" ht="15">
      <c r="G4" s="87"/>
      <c r="H4" s="87"/>
      <c r="I4" s="87"/>
      <c r="J4" s="88"/>
    </row>
    <row r="5" spans="3:10" ht="15">
      <c r="C5" s="183" t="s">
        <v>335</v>
      </c>
      <c r="D5" s="183"/>
      <c r="E5" s="183"/>
      <c r="F5" s="183"/>
      <c r="G5" s="183"/>
      <c r="H5" s="183"/>
      <c r="I5" s="183"/>
      <c r="J5" s="183"/>
    </row>
    <row r="6" spans="1:10" ht="41.25" customHeight="1">
      <c r="A6" s="89" t="s">
        <v>325</v>
      </c>
      <c r="B6" s="187" t="s">
        <v>343</v>
      </c>
      <c r="C6" s="187"/>
      <c r="D6" s="187"/>
      <c r="E6" s="187"/>
      <c r="F6" s="97"/>
      <c r="G6" s="114" t="s">
        <v>394</v>
      </c>
      <c r="H6" s="8"/>
      <c r="I6" s="86"/>
      <c r="J6" s="8">
        <v>3195961</v>
      </c>
    </row>
    <row r="7" spans="1:10" ht="42" customHeight="1">
      <c r="A7" s="184" t="s">
        <v>326</v>
      </c>
      <c r="B7" s="184"/>
      <c r="C7" s="184"/>
      <c r="D7" s="184"/>
      <c r="E7" s="184"/>
      <c r="F7" s="186" t="s">
        <v>327</v>
      </c>
      <c r="G7" s="186"/>
      <c r="H7" s="186"/>
      <c r="I7" s="93"/>
      <c r="J7" s="92" t="s">
        <v>337</v>
      </c>
    </row>
    <row r="8" spans="1:10" ht="48" customHeight="1">
      <c r="A8" s="89" t="s">
        <v>328</v>
      </c>
      <c r="B8" s="187" t="s">
        <v>343</v>
      </c>
      <c r="C8" s="187"/>
      <c r="D8" s="187"/>
      <c r="E8" s="187"/>
      <c r="F8" s="90"/>
      <c r="G8" s="114" t="s">
        <v>395</v>
      </c>
      <c r="H8" s="8"/>
      <c r="I8" s="90"/>
      <c r="J8" s="8">
        <v>3195961</v>
      </c>
    </row>
    <row r="9" spans="1:10" ht="40.5" customHeight="1">
      <c r="A9" s="184" t="s">
        <v>329</v>
      </c>
      <c r="B9" s="184"/>
      <c r="C9" s="184"/>
      <c r="D9" s="184"/>
      <c r="E9" s="184"/>
      <c r="F9" s="186" t="s">
        <v>330</v>
      </c>
      <c r="G9" s="186"/>
      <c r="H9" s="186"/>
      <c r="I9" s="93"/>
      <c r="J9" s="92" t="s">
        <v>337</v>
      </c>
    </row>
    <row r="10" spans="1:10" ht="42.75" customHeight="1">
      <c r="A10" s="89" t="s">
        <v>376</v>
      </c>
      <c r="C10" s="90">
        <v>3105</v>
      </c>
      <c r="D10" s="91"/>
      <c r="E10" s="90">
        <v>1010</v>
      </c>
      <c r="F10" s="185" t="s">
        <v>377</v>
      </c>
      <c r="G10" s="185"/>
      <c r="H10" s="185"/>
      <c r="I10" s="185"/>
      <c r="J10" s="96">
        <v>7400000000</v>
      </c>
    </row>
    <row r="11" spans="1:10" ht="88.5" customHeight="1">
      <c r="A11" s="93" t="s">
        <v>336</v>
      </c>
      <c r="B11" s="93"/>
      <c r="C11" s="92" t="s">
        <v>331</v>
      </c>
      <c r="D11" s="90"/>
      <c r="E11" s="92" t="s">
        <v>332</v>
      </c>
      <c r="F11" s="186" t="s">
        <v>333</v>
      </c>
      <c r="G11" s="186"/>
      <c r="H11" s="186"/>
      <c r="I11" s="186"/>
      <c r="J11" s="94" t="s">
        <v>338</v>
      </c>
    </row>
    <row r="12" spans="1:2" ht="15">
      <c r="A12" s="3"/>
      <c r="B12" s="2"/>
    </row>
    <row r="13" spans="1:14" ht="15">
      <c r="A13" s="195" t="s">
        <v>72</v>
      </c>
      <c r="B13" s="195"/>
      <c r="C13" s="195"/>
      <c r="D13" s="195"/>
      <c r="E13" s="195"/>
      <c r="F13" s="195"/>
      <c r="G13" s="195"/>
      <c r="H13" s="195"/>
      <c r="I13" s="195"/>
      <c r="J13" s="195"/>
      <c r="K13" s="195"/>
      <c r="L13" s="195"/>
      <c r="M13" s="195"/>
      <c r="N13" s="195"/>
    </row>
    <row r="14" spans="1:14" ht="32.25" customHeight="1">
      <c r="A14" s="195" t="s">
        <v>169</v>
      </c>
      <c r="B14" s="195"/>
      <c r="C14" s="195"/>
      <c r="D14" s="195"/>
      <c r="E14" s="195"/>
      <c r="F14" s="195"/>
      <c r="G14" s="195"/>
      <c r="H14" s="195"/>
      <c r="I14" s="195"/>
      <c r="J14" s="195"/>
      <c r="K14" s="195"/>
      <c r="L14" s="195"/>
      <c r="M14" s="195"/>
      <c r="N14" s="195"/>
    </row>
    <row r="15" spans="1:14" ht="30" customHeight="1">
      <c r="A15" s="195" t="s">
        <v>168</v>
      </c>
      <c r="B15" s="195"/>
      <c r="C15" s="195"/>
      <c r="D15" s="195"/>
      <c r="E15" s="195"/>
      <c r="F15" s="195"/>
      <c r="G15" s="195"/>
      <c r="H15" s="195"/>
      <c r="I15" s="195"/>
      <c r="J15" s="195"/>
      <c r="K15" s="195"/>
      <c r="L15" s="195"/>
      <c r="M15" s="195"/>
      <c r="N15" s="195"/>
    </row>
    <row r="16" spans="1:14" ht="15">
      <c r="A16" s="195" t="s">
        <v>67</v>
      </c>
      <c r="B16" s="195"/>
      <c r="C16" s="195"/>
      <c r="D16" s="195"/>
      <c r="E16" s="195"/>
      <c r="F16" s="195"/>
      <c r="G16" s="195"/>
      <c r="H16" s="195"/>
      <c r="I16" s="195"/>
      <c r="J16" s="195"/>
      <c r="K16" s="195"/>
      <c r="L16" s="195"/>
      <c r="M16" s="195"/>
      <c r="N16" s="195"/>
    </row>
    <row r="17" spans="1:14" s="13" customFormat="1" ht="18.75" customHeight="1">
      <c r="A17" s="210" t="s">
        <v>79</v>
      </c>
      <c r="B17" s="210"/>
      <c r="C17" s="210"/>
      <c r="D17" s="210"/>
      <c r="E17" s="210"/>
      <c r="F17" s="210"/>
      <c r="G17" s="210"/>
      <c r="H17" s="210"/>
      <c r="I17" s="67"/>
      <c r="J17" s="67"/>
      <c r="K17" s="67"/>
      <c r="L17" s="67"/>
      <c r="M17" s="67"/>
      <c r="N17" s="67"/>
    </row>
    <row r="18" spans="1:14" s="13" customFormat="1" ht="18.75" customHeight="1">
      <c r="A18" s="188" t="s">
        <v>378</v>
      </c>
      <c r="B18" s="188"/>
      <c r="C18" s="188"/>
      <c r="D18" s="188"/>
      <c r="E18" s="188"/>
      <c r="F18" s="188"/>
      <c r="G18" s="188"/>
      <c r="H18" s="188"/>
      <c r="I18" s="188"/>
      <c r="J18" s="188"/>
      <c r="K18" s="188"/>
      <c r="L18" s="188"/>
      <c r="M18" s="188"/>
      <c r="N18" s="188"/>
    </row>
    <row r="19" spans="1:14" s="15" customFormat="1" ht="29.25" customHeight="1">
      <c r="A19" s="188" t="s">
        <v>341</v>
      </c>
      <c r="B19" s="189"/>
      <c r="C19" s="189"/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</row>
    <row r="20" spans="1:14" s="15" customFormat="1" ht="21" customHeight="1">
      <c r="A20" s="188" t="s">
        <v>170</v>
      </c>
      <c r="B20" s="189"/>
      <c r="C20" s="189"/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</row>
    <row r="21" spans="1:14" s="16" customFormat="1" ht="30.75" customHeight="1">
      <c r="A21" s="188" t="s">
        <v>81</v>
      </c>
      <c r="B21" s="189"/>
      <c r="C21" s="189"/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</row>
    <row r="22" spans="1:16" s="15" customFormat="1" ht="38.25" customHeight="1">
      <c r="A22" s="188" t="s">
        <v>490</v>
      </c>
      <c r="B22" s="189"/>
      <c r="C22" s="189"/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</row>
    <row r="23" spans="1:14" s="15" customFormat="1" ht="37.5" customHeight="1">
      <c r="A23" s="188" t="s">
        <v>82</v>
      </c>
      <c r="B23" s="189"/>
      <c r="C23" s="189"/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</row>
    <row r="24" spans="1:14" s="15" customFormat="1" ht="23.25" customHeight="1">
      <c r="A24" s="188" t="s">
        <v>83</v>
      </c>
      <c r="B24" s="188"/>
      <c r="C24" s="188"/>
      <c r="D24" s="188"/>
      <c r="E24" s="188"/>
      <c r="F24" s="188"/>
      <c r="G24" s="188"/>
      <c r="H24" s="188"/>
      <c r="I24" s="188"/>
      <c r="J24" s="188"/>
      <c r="K24" s="188"/>
      <c r="L24" s="188"/>
      <c r="M24" s="188"/>
      <c r="N24" s="188"/>
    </row>
    <row r="25" spans="1:14" s="15" customFormat="1" ht="21" customHeight="1">
      <c r="A25" s="188" t="s">
        <v>84</v>
      </c>
      <c r="B25" s="188"/>
      <c r="C25" s="188"/>
      <c r="D25" s="188"/>
      <c r="E25" s="188"/>
      <c r="F25" s="188"/>
      <c r="G25" s="188"/>
      <c r="H25" s="188"/>
      <c r="I25" s="188"/>
      <c r="J25" s="188"/>
      <c r="K25" s="188"/>
      <c r="L25" s="188"/>
      <c r="M25" s="188"/>
      <c r="N25" s="188"/>
    </row>
    <row r="26" spans="1:14" s="15" customFormat="1" ht="32.25" customHeight="1">
      <c r="A26" s="188" t="s">
        <v>85</v>
      </c>
      <c r="B26" s="189"/>
      <c r="C26" s="189"/>
      <c r="D26" s="189"/>
      <c r="E26" s="189"/>
      <c r="F26" s="189"/>
      <c r="G26" s="189"/>
      <c r="H26" s="189"/>
      <c r="I26" s="189"/>
      <c r="J26" s="189"/>
      <c r="K26" s="189"/>
      <c r="L26" s="189"/>
      <c r="M26" s="189"/>
      <c r="N26" s="189"/>
    </row>
    <row r="27" spans="1:14" s="15" customFormat="1" ht="24" customHeight="1">
      <c r="A27" s="188" t="s">
        <v>86</v>
      </c>
      <c r="B27" s="188"/>
      <c r="C27" s="188"/>
      <c r="D27" s="188"/>
      <c r="E27" s="188"/>
      <c r="F27" s="188"/>
      <c r="G27" s="188"/>
      <c r="H27" s="188"/>
      <c r="I27" s="188"/>
      <c r="J27" s="188"/>
      <c r="K27" s="188"/>
      <c r="L27" s="188"/>
      <c r="M27" s="188"/>
      <c r="N27" s="188"/>
    </row>
    <row r="28" spans="1:14" s="13" customFormat="1" ht="29.25" customHeight="1">
      <c r="A28" s="188" t="s">
        <v>165</v>
      </c>
      <c r="B28" s="189"/>
      <c r="C28" s="189"/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</row>
    <row r="29" spans="1:14" s="13" customFormat="1" ht="30.75" customHeight="1">
      <c r="A29" s="188" t="s">
        <v>166</v>
      </c>
      <c r="B29" s="189"/>
      <c r="C29" s="189"/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</row>
    <row r="30" spans="1:14" s="15" customFormat="1" ht="33" customHeight="1">
      <c r="A30" s="188" t="s">
        <v>491</v>
      </c>
      <c r="B30" s="189"/>
      <c r="C30" s="189"/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9"/>
    </row>
    <row r="31" spans="1:14" ht="15">
      <c r="A31" s="195" t="s">
        <v>68</v>
      </c>
      <c r="B31" s="195"/>
      <c r="C31" s="195"/>
      <c r="D31" s="195"/>
      <c r="E31" s="195"/>
      <c r="F31" s="195"/>
      <c r="G31" s="195"/>
      <c r="H31" s="195"/>
      <c r="I31" s="195"/>
      <c r="J31" s="195"/>
      <c r="K31" s="195"/>
      <c r="L31" s="195"/>
      <c r="M31" s="195"/>
      <c r="N31" s="195"/>
    </row>
    <row r="32" spans="1:14" ht="15">
      <c r="A32" s="195" t="s">
        <v>379</v>
      </c>
      <c r="B32" s="195"/>
      <c r="C32" s="195"/>
      <c r="D32" s="195"/>
      <c r="E32" s="195"/>
      <c r="F32" s="195"/>
      <c r="G32" s="195"/>
      <c r="H32" s="195"/>
      <c r="I32" s="195"/>
      <c r="J32" s="195"/>
      <c r="K32" s="195"/>
      <c r="L32" s="195"/>
      <c r="M32" s="195"/>
      <c r="N32" s="195"/>
    </row>
    <row r="33" ht="15">
      <c r="N33" s="3" t="s">
        <v>0</v>
      </c>
    </row>
    <row r="34" spans="1:14" ht="15">
      <c r="A34" s="191" t="s">
        <v>1</v>
      </c>
      <c r="B34" s="191" t="s">
        <v>2</v>
      </c>
      <c r="C34" s="191" t="s">
        <v>344</v>
      </c>
      <c r="D34" s="191"/>
      <c r="E34" s="191"/>
      <c r="F34" s="191"/>
      <c r="G34" s="191" t="s">
        <v>345</v>
      </c>
      <c r="H34" s="191"/>
      <c r="I34" s="191"/>
      <c r="J34" s="191"/>
      <c r="K34" s="207" t="s">
        <v>346</v>
      </c>
      <c r="L34" s="207"/>
      <c r="M34" s="207"/>
      <c r="N34" s="207"/>
    </row>
    <row r="35" spans="1:14" ht="68.25" customHeight="1">
      <c r="A35" s="191"/>
      <c r="B35" s="191"/>
      <c r="C35" s="4" t="s">
        <v>3</v>
      </c>
      <c r="D35" s="4" t="s">
        <v>4</v>
      </c>
      <c r="E35" s="4" t="s">
        <v>5</v>
      </c>
      <c r="F35" s="4" t="s">
        <v>51</v>
      </c>
      <c r="G35" s="4" t="s">
        <v>3</v>
      </c>
      <c r="H35" s="4" t="s">
        <v>4</v>
      </c>
      <c r="I35" s="4" t="s">
        <v>5</v>
      </c>
      <c r="J35" s="4" t="s">
        <v>49</v>
      </c>
      <c r="K35" s="4" t="s">
        <v>3</v>
      </c>
      <c r="L35" s="4" t="s">
        <v>4</v>
      </c>
      <c r="M35" s="4" t="s">
        <v>5</v>
      </c>
      <c r="N35" s="4" t="s">
        <v>50</v>
      </c>
    </row>
    <row r="36" spans="1:14" ht="15">
      <c r="A36" s="4">
        <v>1</v>
      </c>
      <c r="B36" s="4">
        <v>2</v>
      </c>
      <c r="C36" s="4">
        <v>3</v>
      </c>
      <c r="D36" s="4">
        <v>4</v>
      </c>
      <c r="E36" s="4">
        <v>5</v>
      </c>
      <c r="F36" s="4">
        <v>6</v>
      </c>
      <c r="G36" s="4">
        <v>7</v>
      </c>
      <c r="H36" s="4">
        <v>8</v>
      </c>
      <c r="I36" s="4">
        <v>9</v>
      </c>
      <c r="J36" s="4">
        <v>10</v>
      </c>
      <c r="K36" s="4">
        <v>11</v>
      </c>
      <c r="L36" s="4">
        <v>12</v>
      </c>
      <c r="M36" s="4">
        <v>13</v>
      </c>
      <c r="N36" s="4">
        <v>14</v>
      </c>
    </row>
    <row r="37" spans="1:14" ht="30">
      <c r="A37" s="4">
        <v>25010000</v>
      </c>
      <c r="B37" s="5" t="s">
        <v>7</v>
      </c>
      <c r="C37" s="4">
        <v>26278972.3</v>
      </c>
      <c r="D37" s="4" t="s">
        <v>8</v>
      </c>
      <c r="E37" s="4" t="s">
        <v>8</v>
      </c>
      <c r="F37" s="31">
        <f>C37</f>
        <v>26278972.3</v>
      </c>
      <c r="G37" s="39">
        <v>32784820</v>
      </c>
      <c r="H37" s="4" t="s">
        <v>8</v>
      </c>
      <c r="I37" s="4" t="s">
        <v>8</v>
      </c>
      <c r="J37" s="144">
        <f>G37</f>
        <v>32784820</v>
      </c>
      <c r="K37" s="39">
        <v>37468600</v>
      </c>
      <c r="L37" s="4" t="s">
        <v>8</v>
      </c>
      <c r="M37" s="4" t="s">
        <v>8</v>
      </c>
      <c r="N37" s="39">
        <f>K37</f>
        <v>37468600</v>
      </c>
    </row>
    <row r="38" spans="1:14" ht="30">
      <c r="A38" s="4">
        <v>25010200</v>
      </c>
      <c r="B38" s="5" t="s">
        <v>273</v>
      </c>
      <c r="C38" s="4"/>
      <c r="D38" s="4"/>
      <c r="E38" s="4"/>
      <c r="F38" s="31"/>
      <c r="G38" s="4"/>
      <c r="H38" s="4"/>
      <c r="I38" s="4"/>
      <c r="J38" s="4"/>
      <c r="K38" s="4"/>
      <c r="L38" s="4"/>
      <c r="M38" s="4"/>
      <c r="N38" s="4"/>
    </row>
    <row r="39" spans="1:14" ht="30">
      <c r="A39" s="4" t="s">
        <v>160</v>
      </c>
      <c r="B39" s="5" t="s">
        <v>158</v>
      </c>
      <c r="C39" s="4" t="s">
        <v>8</v>
      </c>
      <c r="D39" s="4"/>
      <c r="E39" s="4"/>
      <c r="F39" s="31"/>
      <c r="G39" s="4" t="s">
        <v>8</v>
      </c>
      <c r="H39" s="35"/>
      <c r="I39" s="4"/>
      <c r="J39" s="4"/>
      <c r="K39" s="4" t="s">
        <v>8</v>
      </c>
      <c r="L39" s="4"/>
      <c r="M39" s="4"/>
      <c r="N39" s="4"/>
    </row>
    <row r="40" spans="1:14" ht="45">
      <c r="A40" s="4" t="s">
        <v>161</v>
      </c>
      <c r="B40" s="5" t="s">
        <v>159</v>
      </c>
      <c r="C40" s="4" t="s">
        <v>8</v>
      </c>
      <c r="D40" s="4">
        <v>18356.3</v>
      </c>
      <c r="E40" s="4"/>
      <c r="F40" s="31">
        <v>18356.3</v>
      </c>
      <c r="G40" s="4" t="s">
        <v>8</v>
      </c>
      <c r="H40" s="147"/>
      <c r="I40" s="144"/>
      <c r="J40" s="147"/>
      <c r="K40" s="4" t="s">
        <v>8</v>
      </c>
      <c r="L40" s="4"/>
      <c r="M40" s="4"/>
      <c r="N40" s="4"/>
    </row>
    <row r="41" spans="1:14" ht="30">
      <c r="A41" s="4">
        <v>25020100</v>
      </c>
      <c r="B41" s="5" t="s">
        <v>157</v>
      </c>
      <c r="C41" s="4" t="s">
        <v>8</v>
      </c>
      <c r="D41" s="4">
        <v>757657.85</v>
      </c>
      <c r="E41" s="4" t="s">
        <v>6</v>
      </c>
      <c r="F41" s="31">
        <v>757657.85</v>
      </c>
      <c r="G41" s="4" t="s">
        <v>8</v>
      </c>
      <c r="H41" s="148"/>
      <c r="I41" s="144" t="s">
        <v>6</v>
      </c>
      <c r="J41" s="148"/>
      <c r="K41" s="4" t="s">
        <v>8</v>
      </c>
      <c r="L41" s="4" t="s">
        <v>6</v>
      </c>
      <c r="M41" s="4" t="s">
        <v>6</v>
      </c>
      <c r="N41" s="4"/>
    </row>
    <row r="42" spans="1:14" ht="75">
      <c r="A42" s="4">
        <v>25020200</v>
      </c>
      <c r="B42" s="5" t="s">
        <v>77</v>
      </c>
      <c r="C42" s="4" t="s">
        <v>8</v>
      </c>
      <c r="D42" s="4"/>
      <c r="E42" s="4"/>
      <c r="F42" s="31"/>
      <c r="G42" s="4" t="s">
        <v>8</v>
      </c>
      <c r="H42" s="144">
        <v>0</v>
      </c>
      <c r="I42" s="144">
        <v>0</v>
      </c>
      <c r="J42" s="144">
        <f>H42</f>
        <v>0</v>
      </c>
      <c r="K42" s="4" t="s">
        <v>8</v>
      </c>
      <c r="L42" s="4">
        <v>0</v>
      </c>
      <c r="M42" s="4">
        <v>0</v>
      </c>
      <c r="N42" s="4">
        <f>L42</f>
        <v>0</v>
      </c>
    </row>
    <row r="43" spans="1:14" ht="45">
      <c r="A43" s="4">
        <v>602400</v>
      </c>
      <c r="B43" s="5" t="s">
        <v>76</v>
      </c>
      <c r="C43" s="4" t="s">
        <v>8</v>
      </c>
      <c r="D43" s="31">
        <v>670378</v>
      </c>
      <c r="E43" s="31">
        <v>670378</v>
      </c>
      <c r="F43" s="31">
        <f>D43</f>
        <v>670378</v>
      </c>
      <c r="G43" s="4" t="s">
        <v>8</v>
      </c>
      <c r="H43" s="144">
        <v>362680</v>
      </c>
      <c r="I43" s="144">
        <v>362680</v>
      </c>
      <c r="J43" s="144">
        <f>H43</f>
        <v>362680</v>
      </c>
      <c r="K43" s="4" t="s">
        <v>8</v>
      </c>
      <c r="L43" s="144">
        <v>25000</v>
      </c>
      <c r="M43" s="144">
        <v>25000</v>
      </c>
      <c r="N43" s="144">
        <f>L43</f>
        <v>25000</v>
      </c>
    </row>
    <row r="44" spans="1:14" ht="15">
      <c r="A44" s="4" t="s">
        <v>6</v>
      </c>
      <c r="B44" s="4" t="s">
        <v>9</v>
      </c>
      <c r="C44" s="60">
        <f>C37</f>
        <v>26278972.3</v>
      </c>
      <c r="D44" s="147">
        <f>SUM(D38:D43)</f>
        <v>1446392.15</v>
      </c>
      <c r="E44" s="144">
        <f>SUM(E39:E43)</f>
        <v>670378</v>
      </c>
      <c r="F44" s="144">
        <f>SUM(F37:F43)</f>
        <v>27725364.450000003</v>
      </c>
      <c r="G44" s="124">
        <f>G37</f>
        <v>32784820</v>
      </c>
      <c r="H44" s="147">
        <f>SUM(H38:H43)</f>
        <v>362680</v>
      </c>
      <c r="I44" s="144">
        <f>SUM(I39:I43)</f>
        <v>362680</v>
      </c>
      <c r="J44" s="144">
        <f>SUM(J37:J43)</f>
        <v>33147500</v>
      </c>
      <c r="K44" s="144">
        <f>K37</f>
        <v>37468600</v>
      </c>
      <c r="L44" s="144">
        <f>SUM(L39:L43)</f>
        <v>25000</v>
      </c>
      <c r="M44" s="144">
        <f>SUM(M39:M43)</f>
        <v>25000</v>
      </c>
      <c r="N44" s="144">
        <f>SUM(N37:N43)</f>
        <v>37493600</v>
      </c>
    </row>
    <row r="46" spans="1:10" ht="15">
      <c r="A46" s="206" t="s">
        <v>347</v>
      </c>
      <c r="B46" s="206"/>
      <c r="C46" s="206"/>
      <c r="D46" s="206"/>
      <c r="E46" s="206"/>
      <c r="F46" s="206"/>
      <c r="G46" s="206"/>
      <c r="H46" s="206"/>
      <c r="I46" s="206"/>
      <c r="J46" s="206"/>
    </row>
    <row r="47" ht="15">
      <c r="J47" s="3" t="s">
        <v>0</v>
      </c>
    </row>
    <row r="48" spans="1:10" ht="15">
      <c r="A48" s="191" t="s">
        <v>1</v>
      </c>
      <c r="B48" s="191" t="s">
        <v>2</v>
      </c>
      <c r="C48" s="207" t="s">
        <v>89</v>
      </c>
      <c r="D48" s="207"/>
      <c r="E48" s="207"/>
      <c r="F48" s="207"/>
      <c r="G48" s="207" t="s">
        <v>348</v>
      </c>
      <c r="H48" s="207"/>
      <c r="I48" s="207"/>
      <c r="J48" s="207"/>
    </row>
    <row r="49" spans="1:10" ht="60.75" customHeight="1">
      <c r="A49" s="191"/>
      <c r="B49" s="191"/>
      <c r="C49" s="4" t="s">
        <v>3</v>
      </c>
      <c r="D49" s="4" t="s">
        <v>4</v>
      </c>
      <c r="E49" s="4" t="s">
        <v>5</v>
      </c>
      <c r="F49" s="4" t="s">
        <v>51</v>
      </c>
      <c r="G49" s="4" t="s">
        <v>3</v>
      </c>
      <c r="H49" s="4" t="s">
        <v>4</v>
      </c>
      <c r="I49" s="4" t="s">
        <v>5</v>
      </c>
      <c r="J49" s="4" t="s">
        <v>49</v>
      </c>
    </row>
    <row r="50" spans="1:10" ht="15">
      <c r="A50" s="4">
        <v>1</v>
      </c>
      <c r="B50" s="4">
        <v>2</v>
      </c>
      <c r="C50" s="4">
        <v>3</v>
      </c>
      <c r="D50" s="4">
        <v>4</v>
      </c>
      <c r="E50" s="4">
        <v>5</v>
      </c>
      <c r="F50" s="4">
        <v>6</v>
      </c>
      <c r="G50" s="4">
        <v>7</v>
      </c>
      <c r="H50" s="4">
        <v>8</v>
      </c>
      <c r="I50" s="4">
        <v>9</v>
      </c>
      <c r="J50" s="4">
        <v>10</v>
      </c>
    </row>
    <row r="51" spans="1:10" ht="30">
      <c r="A51" s="5" t="s">
        <v>6</v>
      </c>
      <c r="B51" s="5" t="s">
        <v>7</v>
      </c>
      <c r="C51" s="144">
        <f>C108</f>
        <v>40151999.99999999</v>
      </c>
      <c r="D51" s="39" t="s">
        <v>8</v>
      </c>
      <c r="E51" s="146"/>
      <c r="F51" s="27">
        <f>C51</f>
        <v>40151999.99999999</v>
      </c>
      <c r="G51" s="27">
        <f>G108</f>
        <v>42870900</v>
      </c>
      <c r="H51" s="39" t="s">
        <v>8</v>
      </c>
      <c r="I51" s="39" t="s">
        <v>6</v>
      </c>
      <c r="J51" s="27">
        <f>G51</f>
        <v>42870900</v>
      </c>
    </row>
    <row r="52" spans="1:10" ht="30">
      <c r="A52" s="4" t="s">
        <v>160</v>
      </c>
      <c r="B52" s="5" t="s">
        <v>158</v>
      </c>
      <c r="C52" s="39"/>
      <c r="D52" s="39"/>
      <c r="E52" s="146"/>
      <c r="F52" s="39"/>
      <c r="G52" s="39"/>
      <c r="H52" s="39"/>
      <c r="I52" s="39"/>
      <c r="J52" s="38"/>
    </row>
    <row r="53" spans="1:10" ht="45">
      <c r="A53" s="4" t="s">
        <v>161</v>
      </c>
      <c r="B53" s="5" t="s">
        <v>159</v>
      </c>
      <c r="C53" s="39"/>
      <c r="D53" s="39"/>
      <c r="E53" s="146"/>
      <c r="F53" s="39"/>
      <c r="G53" s="39"/>
      <c r="H53" s="39"/>
      <c r="I53" s="39"/>
      <c r="J53" s="38"/>
    </row>
    <row r="54" spans="1:10" ht="30">
      <c r="A54" s="4">
        <v>25020100</v>
      </c>
      <c r="B54" s="5" t="s">
        <v>157</v>
      </c>
      <c r="C54" s="39" t="s">
        <v>8</v>
      </c>
      <c r="D54" s="39" t="s">
        <v>6</v>
      </c>
      <c r="E54" s="146" t="s">
        <v>6</v>
      </c>
      <c r="F54" s="39" t="s">
        <v>6</v>
      </c>
      <c r="G54" s="39" t="s">
        <v>8</v>
      </c>
      <c r="H54" s="39" t="s">
        <v>6</v>
      </c>
      <c r="I54" s="39" t="s">
        <v>6</v>
      </c>
      <c r="J54" s="38" t="s">
        <v>6</v>
      </c>
    </row>
    <row r="55" spans="1:10" ht="75">
      <c r="A55" s="4">
        <v>25020200</v>
      </c>
      <c r="B55" s="5" t="s">
        <v>77</v>
      </c>
      <c r="C55" s="39" t="s">
        <v>8</v>
      </c>
      <c r="D55" s="39" t="s">
        <v>6</v>
      </c>
      <c r="E55" s="146" t="s">
        <v>6</v>
      </c>
      <c r="F55" s="39" t="s">
        <v>6</v>
      </c>
      <c r="G55" s="39" t="s">
        <v>8</v>
      </c>
      <c r="H55" s="39" t="s">
        <v>6</v>
      </c>
      <c r="I55" s="39" t="s">
        <v>6</v>
      </c>
      <c r="J55" s="38" t="s">
        <v>6</v>
      </c>
    </row>
    <row r="56" spans="1:10" ht="45">
      <c r="A56" s="4">
        <v>602400</v>
      </c>
      <c r="B56" s="5" t="s">
        <v>76</v>
      </c>
      <c r="C56" s="39" t="s">
        <v>8</v>
      </c>
      <c r="D56" s="39">
        <f>D108</f>
        <v>26300</v>
      </c>
      <c r="E56" s="39">
        <v>26300</v>
      </c>
      <c r="F56" s="39">
        <v>26300</v>
      </c>
      <c r="G56" s="39" t="s">
        <v>8</v>
      </c>
      <c r="H56" s="39">
        <f>H108</f>
        <v>27700</v>
      </c>
      <c r="I56" s="39">
        <v>27700</v>
      </c>
      <c r="J56" s="39">
        <v>27700</v>
      </c>
    </row>
    <row r="57" spans="1:10" ht="15">
      <c r="A57" s="5" t="s">
        <v>6</v>
      </c>
      <c r="B57" s="4" t="s">
        <v>9</v>
      </c>
      <c r="C57" s="144">
        <f aca="true" t="shared" si="0" ref="C57:I57">SUM(C51:C56)</f>
        <v>40151999.99999999</v>
      </c>
      <c r="D57" s="144">
        <f t="shared" si="0"/>
        <v>26300</v>
      </c>
      <c r="E57" s="144">
        <f t="shared" si="0"/>
        <v>26300</v>
      </c>
      <c r="F57" s="144">
        <f t="shared" si="0"/>
        <v>40178299.99999999</v>
      </c>
      <c r="G57" s="144">
        <f t="shared" si="0"/>
        <v>42870900</v>
      </c>
      <c r="H57" s="144">
        <f t="shared" si="0"/>
        <v>27700</v>
      </c>
      <c r="I57" s="144">
        <f t="shared" si="0"/>
        <v>27700</v>
      </c>
      <c r="J57" s="144">
        <f>SUM(J51:J56)</f>
        <v>42898600</v>
      </c>
    </row>
    <row r="60" spans="1:14" ht="15">
      <c r="A60" s="195" t="s">
        <v>10</v>
      </c>
      <c r="B60" s="195"/>
      <c r="C60" s="195"/>
      <c r="D60" s="195"/>
      <c r="E60" s="195"/>
      <c r="F60" s="195"/>
      <c r="G60" s="195"/>
      <c r="H60" s="195"/>
      <c r="I60" s="195"/>
      <c r="J60" s="195"/>
      <c r="K60" s="195"/>
      <c r="L60" s="195"/>
      <c r="M60" s="195"/>
      <c r="N60" s="195"/>
    </row>
    <row r="61" spans="1:14" ht="15">
      <c r="A61" s="195" t="s">
        <v>349</v>
      </c>
      <c r="B61" s="195"/>
      <c r="C61" s="195"/>
      <c r="D61" s="195"/>
      <c r="E61" s="195"/>
      <c r="F61" s="195"/>
      <c r="G61" s="195"/>
      <c r="H61" s="195"/>
      <c r="I61" s="195"/>
      <c r="J61" s="195"/>
      <c r="K61" s="195"/>
      <c r="L61" s="195"/>
      <c r="M61" s="195"/>
      <c r="N61" s="195"/>
    </row>
    <row r="62" spans="1:14" ht="15">
      <c r="A62" s="3"/>
      <c r="N62" s="3" t="s">
        <v>0</v>
      </c>
    </row>
    <row r="63" spans="1:14" ht="21.75" customHeight="1">
      <c r="A63" s="191" t="s">
        <v>11</v>
      </c>
      <c r="B63" s="191" t="s">
        <v>2</v>
      </c>
      <c r="C63" s="191" t="s">
        <v>344</v>
      </c>
      <c r="D63" s="191"/>
      <c r="E63" s="191"/>
      <c r="F63" s="191"/>
      <c r="G63" s="207" t="s">
        <v>345</v>
      </c>
      <c r="H63" s="207"/>
      <c r="I63" s="207"/>
      <c r="J63" s="207"/>
      <c r="K63" s="207" t="s">
        <v>346</v>
      </c>
      <c r="L63" s="207"/>
      <c r="M63" s="207"/>
      <c r="N63" s="207"/>
    </row>
    <row r="64" spans="1:14" ht="63" customHeight="1">
      <c r="A64" s="191"/>
      <c r="B64" s="191"/>
      <c r="C64" s="4" t="s">
        <v>3</v>
      </c>
      <c r="D64" s="4" t="s">
        <v>4</v>
      </c>
      <c r="E64" s="4" t="s">
        <v>5</v>
      </c>
      <c r="F64" s="4" t="s">
        <v>51</v>
      </c>
      <c r="G64" s="4" t="s">
        <v>3</v>
      </c>
      <c r="H64" s="4" t="s">
        <v>4</v>
      </c>
      <c r="I64" s="4" t="s">
        <v>5</v>
      </c>
      <c r="J64" s="4" t="s">
        <v>49</v>
      </c>
      <c r="K64" s="4" t="s">
        <v>3</v>
      </c>
      <c r="L64" s="4" t="s">
        <v>4</v>
      </c>
      <c r="M64" s="4" t="s">
        <v>5</v>
      </c>
      <c r="N64" s="4" t="s">
        <v>50</v>
      </c>
    </row>
    <row r="65" spans="1:14" ht="15">
      <c r="A65" s="4">
        <v>1</v>
      </c>
      <c r="B65" s="4">
        <v>2</v>
      </c>
      <c r="C65" s="4">
        <v>3</v>
      </c>
      <c r="D65" s="4">
        <v>4</v>
      </c>
      <c r="E65" s="4">
        <v>5</v>
      </c>
      <c r="F65" s="4">
        <v>6</v>
      </c>
      <c r="G65" s="4">
        <v>7</v>
      </c>
      <c r="H65" s="4">
        <v>8</v>
      </c>
      <c r="I65" s="4">
        <v>9</v>
      </c>
      <c r="J65" s="4">
        <v>10</v>
      </c>
      <c r="K65" s="4">
        <v>11</v>
      </c>
      <c r="L65" s="4">
        <v>12</v>
      </c>
      <c r="M65" s="4">
        <v>13</v>
      </c>
      <c r="N65" s="4">
        <v>14</v>
      </c>
    </row>
    <row r="66" spans="1:14" ht="15">
      <c r="A66" s="20">
        <v>2111</v>
      </c>
      <c r="B66" s="18" t="s">
        <v>98</v>
      </c>
      <c r="C66" s="58">
        <v>15750900</v>
      </c>
      <c r="D66" s="39"/>
      <c r="E66" s="39"/>
      <c r="F66" s="39">
        <f>C66+D66</f>
        <v>15750900</v>
      </c>
      <c r="G66" s="58">
        <v>19297300</v>
      </c>
      <c r="H66" s="58"/>
      <c r="I66" s="58"/>
      <c r="J66" s="39">
        <f>G66+H66</f>
        <v>19297300</v>
      </c>
      <c r="K66" s="39">
        <v>23241400</v>
      </c>
      <c r="L66" s="39"/>
      <c r="M66" s="39"/>
      <c r="N66" s="39">
        <f>K66+L66</f>
        <v>23241400</v>
      </c>
    </row>
    <row r="67" spans="1:14" ht="15">
      <c r="A67" s="20">
        <v>2120</v>
      </c>
      <c r="B67" s="18" t="s">
        <v>99</v>
      </c>
      <c r="C67" s="58">
        <v>3433600</v>
      </c>
      <c r="D67" s="39"/>
      <c r="E67" s="39"/>
      <c r="F67" s="39">
        <f aca="true" t="shared" si="1" ref="F67:F78">C67+D67</f>
        <v>3433600</v>
      </c>
      <c r="G67" s="58">
        <v>3907137</v>
      </c>
      <c r="H67" s="58"/>
      <c r="I67" s="58"/>
      <c r="J67" s="39">
        <f aca="true" t="shared" si="2" ref="J67:J79">G67+H67</f>
        <v>3907137</v>
      </c>
      <c r="K67" s="39">
        <v>5117000</v>
      </c>
      <c r="L67" s="39"/>
      <c r="M67" s="39"/>
      <c r="N67" s="39">
        <f aca="true" t="shared" si="3" ref="N67:N78">K67+L67</f>
        <v>5117000</v>
      </c>
    </row>
    <row r="68" spans="1:14" ht="26.25">
      <c r="A68" s="20">
        <v>2210</v>
      </c>
      <c r="B68" s="18" t="s">
        <v>100</v>
      </c>
      <c r="C68" s="58">
        <v>1457000</v>
      </c>
      <c r="D68" s="39">
        <v>130477.09</v>
      </c>
      <c r="E68" s="39"/>
      <c r="F68" s="39">
        <f t="shared" si="1"/>
        <v>1587477.09</v>
      </c>
      <c r="G68" s="58">
        <v>1842000</v>
      </c>
      <c r="H68" s="58"/>
      <c r="I68" s="58"/>
      <c r="J68" s="39">
        <f t="shared" si="2"/>
        <v>1842000</v>
      </c>
      <c r="K68" s="39">
        <v>1943500</v>
      </c>
      <c r="L68" s="39"/>
      <c r="M68" s="39"/>
      <c r="N68" s="39">
        <f t="shared" si="3"/>
        <v>1943500</v>
      </c>
    </row>
    <row r="69" spans="1:14" ht="15" customHeight="1">
      <c r="A69" s="20">
        <v>2220</v>
      </c>
      <c r="B69" s="18" t="s">
        <v>101</v>
      </c>
      <c r="C69" s="58">
        <v>219390</v>
      </c>
      <c r="D69" s="39">
        <v>1368.95</v>
      </c>
      <c r="E69" s="39"/>
      <c r="F69" s="39">
        <f t="shared" si="1"/>
        <v>220758.95</v>
      </c>
      <c r="G69" s="58">
        <v>248000</v>
      </c>
      <c r="H69" s="58"/>
      <c r="I69" s="58"/>
      <c r="J69" s="39">
        <f t="shared" si="2"/>
        <v>248000</v>
      </c>
      <c r="K69" s="39">
        <v>261600</v>
      </c>
      <c r="L69" s="39"/>
      <c r="M69" s="39"/>
      <c r="N69" s="39">
        <f t="shared" si="3"/>
        <v>261600</v>
      </c>
    </row>
    <row r="70" spans="1:14" ht="15">
      <c r="A70" s="20">
        <v>2230</v>
      </c>
      <c r="B70" s="18" t="s">
        <v>102</v>
      </c>
      <c r="C70" s="58">
        <v>1698170</v>
      </c>
      <c r="D70" s="39">
        <v>7573.36</v>
      </c>
      <c r="E70" s="39"/>
      <c r="F70" s="39">
        <f t="shared" si="1"/>
        <v>1705743.36</v>
      </c>
      <c r="G70" s="58">
        <v>1670000</v>
      </c>
      <c r="H70" s="58"/>
      <c r="I70" s="58"/>
      <c r="J70" s="39">
        <f t="shared" si="2"/>
        <v>1670000</v>
      </c>
      <c r="K70" s="39">
        <v>1761800</v>
      </c>
      <c r="L70" s="39"/>
      <c r="M70" s="39"/>
      <c r="N70" s="39">
        <f t="shared" si="3"/>
        <v>1761800</v>
      </c>
    </row>
    <row r="71" spans="1:14" ht="15">
      <c r="A71" s="20">
        <v>2240</v>
      </c>
      <c r="B71" s="18" t="s">
        <v>103</v>
      </c>
      <c r="C71" s="58">
        <v>1107710</v>
      </c>
      <c r="D71" s="39"/>
      <c r="E71" s="39"/>
      <c r="F71" s="39">
        <f t="shared" si="1"/>
        <v>1107710</v>
      </c>
      <c r="G71" s="58">
        <v>1997183</v>
      </c>
      <c r="H71" s="58"/>
      <c r="I71" s="58"/>
      <c r="J71" s="39">
        <f t="shared" si="2"/>
        <v>1997183</v>
      </c>
      <c r="K71" s="39">
        <v>2107100</v>
      </c>
      <c r="L71" s="39"/>
      <c r="M71" s="39"/>
      <c r="N71" s="39">
        <f t="shared" si="3"/>
        <v>2107100</v>
      </c>
    </row>
    <row r="72" spans="1:14" ht="15">
      <c r="A72" s="20">
        <v>2250</v>
      </c>
      <c r="B72" s="18" t="s">
        <v>104</v>
      </c>
      <c r="C72" s="58">
        <v>15057.33</v>
      </c>
      <c r="D72" s="39"/>
      <c r="E72" s="39"/>
      <c r="F72" s="39">
        <f t="shared" si="1"/>
        <v>15057.33</v>
      </c>
      <c r="G72" s="58">
        <v>65000</v>
      </c>
      <c r="H72" s="58"/>
      <c r="I72" s="58"/>
      <c r="J72" s="39">
        <f t="shared" si="2"/>
        <v>65000</v>
      </c>
      <c r="K72" s="39">
        <v>68600</v>
      </c>
      <c r="L72" s="39"/>
      <c r="M72" s="39"/>
      <c r="N72" s="39">
        <f t="shared" si="3"/>
        <v>68600</v>
      </c>
    </row>
    <row r="73" spans="1:14" ht="26.25">
      <c r="A73" s="20">
        <v>2270</v>
      </c>
      <c r="B73" s="18" t="s">
        <v>105</v>
      </c>
      <c r="C73" s="58">
        <v>2553062.54</v>
      </c>
      <c r="D73" s="39"/>
      <c r="E73" s="39"/>
      <c r="F73" s="39">
        <f t="shared" si="1"/>
        <v>2553062.54</v>
      </c>
      <c r="G73" s="58">
        <v>3679200</v>
      </c>
      <c r="H73" s="58"/>
      <c r="I73" s="58"/>
      <c r="J73" s="39">
        <f t="shared" si="2"/>
        <v>3679200</v>
      </c>
      <c r="K73" s="39">
        <v>2882400</v>
      </c>
      <c r="L73" s="39"/>
      <c r="M73" s="39"/>
      <c r="N73" s="39">
        <f t="shared" si="3"/>
        <v>2882400</v>
      </c>
    </row>
    <row r="74" spans="1:14" ht="39">
      <c r="A74" s="20">
        <v>2282</v>
      </c>
      <c r="B74" s="18" t="s">
        <v>106</v>
      </c>
      <c r="C74" s="58">
        <v>34336.56</v>
      </c>
      <c r="D74" s="39"/>
      <c r="E74" s="39"/>
      <c r="F74" s="39">
        <f t="shared" si="1"/>
        <v>34336.56</v>
      </c>
      <c r="G74" s="58">
        <v>76000</v>
      </c>
      <c r="H74" s="58"/>
      <c r="I74" s="58"/>
      <c r="J74" s="39">
        <f t="shared" si="2"/>
        <v>76000</v>
      </c>
      <c r="K74" s="39">
        <v>82000</v>
      </c>
      <c r="L74" s="39"/>
      <c r="M74" s="39"/>
      <c r="N74" s="39">
        <f t="shared" si="3"/>
        <v>82000</v>
      </c>
    </row>
    <row r="75" spans="1:14" ht="15">
      <c r="A75" s="20">
        <v>2800</v>
      </c>
      <c r="B75" s="18" t="s">
        <v>108</v>
      </c>
      <c r="C75" s="58">
        <v>9745.87</v>
      </c>
      <c r="D75" s="39"/>
      <c r="E75" s="39"/>
      <c r="F75" s="39">
        <f t="shared" si="1"/>
        <v>9745.87</v>
      </c>
      <c r="G75" s="58">
        <v>3000</v>
      </c>
      <c r="H75" s="58"/>
      <c r="I75" s="58"/>
      <c r="J75" s="39">
        <f t="shared" si="2"/>
        <v>3000</v>
      </c>
      <c r="K75" s="39">
        <v>3200</v>
      </c>
      <c r="L75" s="39"/>
      <c r="M75" s="39"/>
      <c r="N75" s="39">
        <f t="shared" si="3"/>
        <v>3200</v>
      </c>
    </row>
    <row r="76" spans="1:14" ht="26.25">
      <c r="A76" s="20">
        <v>3110</v>
      </c>
      <c r="B76" s="18" t="s">
        <v>109</v>
      </c>
      <c r="C76" s="39"/>
      <c r="D76" s="39">
        <v>1221994.75</v>
      </c>
      <c r="E76" s="39">
        <v>585400</v>
      </c>
      <c r="F76" s="39">
        <f t="shared" si="1"/>
        <v>1221994.75</v>
      </c>
      <c r="G76" s="58"/>
      <c r="H76" s="58"/>
      <c r="I76" s="58"/>
      <c r="J76" s="39">
        <f t="shared" si="2"/>
        <v>0</v>
      </c>
      <c r="K76" s="39"/>
      <c r="L76" s="39">
        <v>25000</v>
      </c>
      <c r="M76" s="39">
        <v>25000</v>
      </c>
      <c r="N76" s="39">
        <f t="shared" si="3"/>
        <v>25000</v>
      </c>
    </row>
    <row r="77" spans="1:14" ht="15">
      <c r="A77" s="20">
        <v>3132</v>
      </c>
      <c r="B77" s="18" t="s">
        <v>110</v>
      </c>
      <c r="C77" s="39"/>
      <c r="D77" s="39">
        <v>84978</v>
      </c>
      <c r="E77" s="58">
        <v>84978</v>
      </c>
      <c r="F77" s="39">
        <f t="shared" si="1"/>
        <v>84978</v>
      </c>
      <c r="G77" s="58"/>
      <c r="H77" s="58">
        <v>362680</v>
      </c>
      <c r="I77" s="58">
        <v>362680</v>
      </c>
      <c r="J77" s="39">
        <f t="shared" si="2"/>
        <v>362680</v>
      </c>
      <c r="K77" s="39"/>
      <c r="L77" s="39"/>
      <c r="M77" s="39"/>
      <c r="N77" s="39">
        <f t="shared" si="3"/>
        <v>0</v>
      </c>
    </row>
    <row r="78" spans="1:14" ht="20.25" customHeight="1">
      <c r="A78" s="20">
        <v>3142</v>
      </c>
      <c r="B78" s="18" t="s">
        <v>111</v>
      </c>
      <c r="C78" s="39"/>
      <c r="D78" s="39"/>
      <c r="E78" s="39"/>
      <c r="F78" s="39">
        <f t="shared" si="1"/>
        <v>0</v>
      </c>
      <c r="G78" s="58"/>
      <c r="H78" s="58"/>
      <c r="I78" s="58"/>
      <c r="J78" s="39">
        <f t="shared" si="2"/>
        <v>0</v>
      </c>
      <c r="K78" s="39"/>
      <c r="L78" s="39"/>
      <c r="M78" s="39"/>
      <c r="N78" s="39">
        <f t="shared" si="3"/>
        <v>0</v>
      </c>
    </row>
    <row r="79" spans="1:14" ht="15">
      <c r="A79" s="4" t="s">
        <v>6</v>
      </c>
      <c r="B79" s="4" t="s">
        <v>9</v>
      </c>
      <c r="C79" s="39">
        <f>SUM(C66:C78)</f>
        <v>26278972.299999997</v>
      </c>
      <c r="D79" s="39">
        <f>SUM(D66:D78)</f>
        <v>1446392.15</v>
      </c>
      <c r="E79" s="39">
        <f>SUM(E66:E78)</f>
        <v>670378</v>
      </c>
      <c r="F79" s="39">
        <f>C79+D79</f>
        <v>27725364.449999996</v>
      </c>
      <c r="G79" s="58">
        <f>SUM(G66:G78)</f>
        <v>32784820</v>
      </c>
      <c r="H79" s="58">
        <f>SUM(H66:H78)</f>
        <v>362680</v>
      </c>
      <c r="I79" s="39">
        <f>SUM(I66:I78)</f>
        <v>362680</v>
      </c>
      <c r="J79" s="39">
        <f t="shared" si="2"/>
        <v>33147500</v>
      </c>
      <c r="K79" s="39">
        <f>SUM(K66:K78)</f>
        <v>37468600</v>
      </c>
      <c r="L79" s="39">
        <f>SUM(L66:L78)</f>
        <v>25000</v>
      </c>
      <c r="M79" s="39">
        <f>SUM(M66:M78)</f>
        <v>25000</v>
      </c>
      <c r="N79" s="39">
        <f>K79+L79</f>
        <v>37493600</v>
      </c>
    </row>
    <row r="82" spans="1:14" ht="15">
      <c r="A82" s="200" t="s">
        <v>358</v>
      </c>
      <c r="B82" s="200"/>
      <c r="C82" s="200"/>
      <c r="D82" s="200"/>
      <c r="E82" s="200"/>
      <c r="F82" s="200"/>
      <c r="G82" s="200"/>
      <c r="H82" s="200"/>
      <c r="I82" s="200"/>
      <c r="J82" s="200"/>
      <c r="K82" s="200"/>
      <c r="L82" s="200"/>
      <c r="M82" s="200"/>
      <c r="N82" s="200"/>
    </row>
    <row r="83" ht="15">
      <c r="N83" s="3" t="s">
        <v>0</v>
      </c>
    </row>
    <row r="84" spans="1:14" ht="15" customHeight="1">
      <c r="A84" s="191" t="s">
        <v>12</v>
      </c>
      <c r="B84" s="191" t="s">
        <v>2</v>
      </c>
      <c r="C84" s="191" t="s">
        <v>344</v>
      </c>
      <c r="D84" s="191"/>
      <c r="E84" s="191"/>
      <c r="F84" s="191"/>
      <c r="G84" s="191" t="s">
        <v>345</v>
      </c>
      <c r="H84" s="191"/>
      <c r="I84" s="191"/>
      <c r="J84" s="191"/>
      <c r="K84" s="191" t="s">
        <v>346</v>
      </c>
      <c r="L84" s="191"/>
      <c r="M84" s="191"/>
      <c r="N84" s="191"/>
    </row>
    <row r="85" spans="1:14" ht="58.5" customHeight="1">
      <c r="A85" s="191"/>
      <c r="B85" s="191"/>
      <c r="C85" s="4" t="s">
        <v>3</v>
      </c>
      <c r="D85" s="4" t="s">
        <v>4</v>
      </c>
      <c r="E85" s="4" t="s">
        <v>5</v>
      </c>
      <c r="F85" s="4" t="s">
        <v>51</v>
      </c>
      <c r="G85" s="4" t="s">
        <v>3</v>
      </c>
      <c r="H85" s="4" t="s">
        <v>4</v>
      </c>
      <c r="I85" s="4" t="s">
        <v>5</v>
      </c>
      <c r="J85" s="4" t="s">
        <v>49</v>
      </c>
      <c r="K85" s="4" t="s">
        <v>3</v>
      </c>
      <c r="L85" s="4" t="s">
        <v>4</v>
      </c>
      <c r="M85" s="4" t="s">
        <v>5</v>
      </c>
      <c r="N85" s="4" t="s">
        <v>50</v>
      </c>
    </row>
    <row r="86" spans="1:14" ht="15">
      <c r="A86" s="4">
        <v>1</v>
      </c>
      <c r="B86" s="4">
        <v>2</v>
      </c>
      <c r="C86" s="4">
        <v>3</v>
      </c>
      <c r="D86" s="4">
        <v>4</v>
      </c>
      <c r="E86" s="4">
        <v>5</v>
      </c>
      <c r="F86" s="4">
        <v>6</v>
      </c>
      <c r="G86" s="4">
        <v>7</v>
      </c>
      <c r="H86" s="4">
        <v>8</v>
      </c>
      <c r="I86" s="4">
        <v>9</v>
      </c>
      <c r="J86" s="4">
        <v>10</v>
      </c>
      <c r="K86" s="4">
        <v>11</v>
      </c>
      <c r="L86" s="4">
        <v>12</v>
      </c>
      <c r="M86" s="4">
        <v>13</v>
      </c>
      <c r="N86" s="4">
        <v>14</v>
      </c>
    </row>
    <row r="87" spans="1:14" ht="15">
      <c r="A87" s="5" t="s">
        <v>6</v>
      </c>
      <c r="B87" s="5" t="s">
        <v>6</v>
      </c>
      <c r="C87" s="5" t="s">
        <v>6</v>
      </c>
      <c r="D87" s="5" t="s">
        <v>6</v>
      </c>
      <c r="E87" s="5" t="s">
        <v>6</v>
      </c>
      <c r="F87" s="5" t="s">
        <v>6</v>
      </c>
      <c r="G87" s="5" t="s">
        <v>6</v>
      </c>
      <c r="H87" s="5" t="s">
        <v>6</v>
      </c>
      <c r="I87" s="5" t="s">
        <v>6</v>
      </c>
      <c r="J87" s="5" t="s">
        <v>6</v>
      </c>
      <c r="K87" s="4" t="s">
        <v>6</v>
      </c>
      <c r="L87" s="5" t="s">
        <v>6</v>
      </c>
      <c r="M87" s="5" t="s">
        <v>6</v>
      </c>
      <c r="N87" s="5" t="s">
        <v>6</v>
      </c>
    </row>
    <row r="88" spans="1:14" ht="15">
      <c r="A88" s="4" t="s">
        <v>6</v>
      </c>
      <c r="B88" s="4" t="s">
        <v>9</v>
      </c>
      <c r="C88" s="4" t="s">
        <v>6</v>
      </c>
      <c r="D88" s="4" t="s">
        <v>6</v>
      </c>
      <c r="E88" s="4" t="s">
        <v>6</v>
      </c>
      <c r="F88" s="4" t="s">
        <v>6</v>
      </c>
      <c r="G88" s="4" t="s">
        <v>6</v>
      </c>
      <c r="H88" s="4" t="s">
        <v>6</v>
      </c>
      <c r="I88" s="4" t="s">
        <v>6</v>
      </c>
      <c r="J88" s="4" t="s">
        <v>6</v>
      </c>
      <c r="K88" s="4" t="s">
        <v>6</v>
      </c>
      <c r="L88" s="4" t="s">
        <v>6</v>
      </c>
      <c r="M88" s="4" t="s">
        <v>6</v>
      </c>
      <c r="N88" s="4" t="s">
        <v>6</v>
      </c>
    </row>
    <row r="90" spans="1:10" ht="15">
      <c r="A90" s="206" t="s">
        <v>350</v>
      </c>
      <c r="B90" s="206"/>
      <c r="C90" s="206"/>
      <c r="D90" s="206"/>
      <c r="E90" s="206"/>
      <c r="F90" s="206"/>
      <c r="G90" s="206"/>
      <c r="H90" s="206"/>
      <c r="I90" s="206"/>
      <c r="J90" s="206"/>
    </row>
    <row r="91" ht="15">
      <c r="J91" s="3" t="s">
        <v>0</v>
      </c>
    </row>
    <row r="92" spans="1:10" ht="21.75" customHeight="1">
      <c r="A92" s="191" t="s">
        <v>11</v>
      </c>
      <c r="B92" s="191" t="s">
        <v>2</v>
      </c>
      <c r="C92" s="191" t="s">
        <v>89</v>
      </c>
      <c r="D92" s="191"/>
      <c r="E92" s="191"/>
      <c r="F92" s="191"/>
      <c r="G92" s="191" t="s">
        <v>348</v>
      </c>
      <c r="H92" s="191"/>
      <c r="I92" s="191"/>
      <c r="J92" s="191"/>
    </row>
    <row r="93" spans="1:10" ht="61.5" customHeight="1">
      <c r="A93" s="191"/>
      <c r="B93" s="191"/>
      <c r="C93" s="4" t="s">
        <v>3</v>
      </c>
      <c r="D93" s="4" t="s">
        <v>4</v>
      </c>
      <c r="E93" s="4" t="s">
        <v>5</v>
      </c>
      <c r="F93" s="4" t="s">
        <v>51</v>
      </c>
      <c r="G93" s="4" t="s">
        <v>3</v>
      </c>
      <c r="H93" s="4" t="s">
        <v>4</v>
      </c>
      <c r="I93" s="4" t="s">
        <v>5</v>
      </c>
      <c r="J93" s="4" t="s">
        <v>49</v>
      </c>
    </row>
    <row r="94" spans="1:10" ht="15">
      <c r="A94" s="4">
        <v>1</v>
      </c>
      <c r="B94" s="4">
        <v>2</v>
      </c>
      <c r="C94" s="4">
        <v>3</v>
      </c>
      <c r="D94" s="4">
        <v>4</v>
      </c>
      <c r="E94" s="4">
        <v>5</v>
      </c>
      <c r="F94" s="4">
        <v>6</v>
      </c>
      <c r="G94" s="4">
        <v>7</v>
      </c>
      <c r="H94" s="4">
        <v>8</v>
      </c>
      <c r="I94" s="4">
        <v>9</v>
      </c>
      <c r="J94" s="4">
        <v>10</v>
      </c>
    </row>
    <row r="95" spans="1:14" ht="15">
      <c r="A95" s="20">
        <v>2111</v>
      </c>
      <c r="B95" s="18" t="s">
        <v>98</v>
      </c>
      <c r="C95" s="142">
        <v>24984505</v>
      </c>
      <c r="D95" s="38"/>
      <c r="E95" s="38" t="s">
        <v>6</v>
      </c>
      <c r="F95" s="136">
        <f>C95+D95</f>
        <v>24984505</v>
      </c>
      <c r="G95" s="142">
        <v>26783390</v>
      </c>
      <c r="H95" s="142"/>
      <c r="I95" s="142" t="s">
        <v>6</v>
      </c>
      <c r="J95" s="142">
        <f>G95+H95</f>
        <v>26783390</v>
      </c>
      <c r="K95" s="21"/>
      <c r="L95" s="22"/>
      <c r="M95" s="22" t="s">
        <v>6</v>
      </c>
      <c r="N95" s="22" t="s">
        <v>6</v>
      </c>
    </row>
    <row r="96" spans="1:14" ht="15">
      <c r="A96" s="20">
        <v>2120</v>
      </c>
      <c r="B96" s="18" t="s">
        <v>99</v>
      </c>
      <c r="C96" s="109">
        <v>5496600</v>
      </c>
      <c r="D96" s="38"/>
      <c r="E96" s="38"/>
      <c r="F96" s="136">
        <f>C96+D96</f>
        <v>5496600</v>
      </c>
      <c r="G96" s="109">
        <v>5892346</v>
      </c>
      <c r="H96" s="142"/>
      <c r="I96" s="142"/>
      <c r="J96" s="142">
        <f>G96+H96</f>
        <v>5892346</v>
      </c>
      <c r="K96" s="21"/>
      <c r="L96" s="22"/>
      <c r="M96" s="22"/>
      <c r="N96" s="22"/>
    </row>
    <row r="97" spans="1:14" ht="26.25">
      <c r="A97" s="20">
        <v>2210</v>
      </c>
      <c r="B97" s="18" t="s">
        <v>100</v>
      </c>
      <c r="C97" s="109">
        <v>2046505.4999999998</v>
      </c>
      <c r="D97" s="38"/>
      <c r="E97" s="38"/>
      <c r="F97" s="136">
        <f aca="true" t="shared" si="4" ref="F97:F105">C97+D97</f>
        <v>2046505.4999999998</v>
      </c>
      <c r="G97" s="109">
        <v>2150877</v>
      </c>
      <c r="H97" s="142"/>
      <c r="I97" s="142"/>
      <c r="J97" s="142">
        <f aca="true" t="shared" si="5" ref="J97:J105">G97+H97</f>
        <v>2150877</v>
      </c>
      <c r="K97" s="21"/>
      <c r="L97" s="22"/>
      <c r="M97" s="22"/>
      <c r="N97" s="22"/>
    </row>
    <row r="98" spans="1:14" ht="18.75" customHeight="1">
      <c r="A98" s="20">
        <v>2220</v>
      </c>
      <c r="B98" s="18" t="s">
        <v>101</v>
      </c>
      <c r="C98" s="109">
        <v>275465</v>
      </c>
      <c r="D98" s="38"/>
      <c r="E98" s="38"/>
      <c r="F98" s="136">
        <f t="shared" si="4"/>
        <v>275465</v>
      </c>
      <c r="G98" s="109">
        <v>289514</v>
      </c>
      <c r="H98" s="142"/>
      <c r="I98" s="142"/>
      <c r="J98" s="142">
        <f t="shared" si="5"/>
        <v>289514</v>
      </c>
      <c r="K98" s="21"/>
      <c r="L98" s="22"/>
      <c r="M98" s="22"/>
      <c r="N98" s="22"/>
    </row>
    <row r="99" spans="1:14" ht="15">
      <c r="A99" s="20">
        <v>2230</v>
      </c>
      <c r="B99" s="18" t="s">
        <v>102</v>
      </c>
      <c r="C99" s="109">
        <v>1855175.4</v>
      </c>
      <c r="D99" s="38"/>
      <c r="E99" s="38"/>
      <c r="F99" s="136">
        <f t="shared" si="4"/>
        <v>1855175.4</v>
      </c>
      <c r="G99" s="109">
        <v>1949790</v>
      </c>
      <c r="H99" s="142"/>
      <c r="I99" s="142"/>
      <c r="J99" s="142">
        <f t="shared" si="5"/>
        <v>1949790</v>
      </c>
      <c r="K99" s="21"/>
      <c r="L99" s="22"/>
      <c r="M99" s="22"/>
      <c r="N99" s="22"/>
    </row>
    <row r="100" spans="1:14" ht="15">
      <c r="A100" s="20">
        <v>2240</v>
      </c>
      <c r="B100" s="18" t="s">
        <v>103</v>
      </c>
      <c r="C100" s="109">
        <v>2218776.3</v>
      </c>
      <c r="D100" s="38"/>
      <c r="E100" s="38"/>
      <c r="F100" s="136">
        <f t="shared" si="4"/>
        <v>2218776.3</v>
      </c>
      <c r="G100" s="109">
        <v>2331934</v>
      </c>
      <c r="H100" s="142"/>
      <c r="I100" s="142"/>
      <c r="J100" s="142">
        <f t="shared" si="5"/>
        <v>2331934</v>
      </c>
      <c r="K100" s="21"/>
      <c r="L100" s="22"/>
      <c r="M100" s="22"/>
      <c r="N100" s="22"/>
    </row>
    <row r="101" spans="1:14" ht="15">
      <c r="A101" s="20">
        <v>2250</v>
      </c>
      <c r="B101" s="18" t="s">
        <v>104</v>
      </c>
      <c r="C101" s="109">
        <v>72235.79999999999</v>
      </c>
      <c r="D101" s="38"/>
      <c r="E101" s="38"/>
      <c r="F101" s="136">
        <f t="shared" si="4"/>
        <v>72235.79999999999</v>
      </c>
      <c r="G101" s="109">
        <v>75920</v>
      </c>
      <c r="H101" s="142"/>
      <c r="I101" s="142"/>
      <c r="J101" s="142">
        <f t="shared" si="5"/>
        <v>75920</v>
      </c>
      <c r="K101" s="21"/>
      <c r="L101" s="22"/>
      <c r="M101" s="22"/>
      <c r="N101" s="22"/>
    </row>
    <row r="102" spans="1:14" ht="20.25" customHeight="1">
      <c r="A102" s="20">
        <v>2270</v>
      </c>
      <c r="B102" s="18" t="s">
        <v>105</v>
      </c>
      <c r="C102" s="109">
        <v>3112992</v>
      </c>
      <c r="D102" s="38"/>
      <c r="E102" s="38"/>
      <c r="F102" s="136">
        <f t="shared" si="4"/>
        <v>3112992</v>
      </c>
      <c r="G102" s="109">
        <v>3302885</v>
      </c>
      <c r="H102" s="142"/>
      <c r="I102" s="142"/>
      <c r="J102" s="142">
        <f t="shared" si="5"/>
        <v>3302885</v>
      </c>
      <c r="K102" s="21"/>
      <c r="L102" s="22"/>
      <c r="M102" s="22"/>
      <c r="N102" s="22"/>
    </row>
    <row r="103" spans="1:14" ht="15" customHeight="1">
      <c r="A103" s="20">
        <v>2282</v>
      </c>
      <c r="B103" s="18" t="s">
        <v>106</v>
      </c>
      <c r="C103" s="109">
        <v>86346</v>
      </c>
      <c r="D103" s="38"/>
      <c r="E103" s="38"/>
      <c r="F103" s="136">
        <f t="shared" si="4"/>
        <v>86346</v>
      </c>
      <c r="G103" s="109">
        <v>90750</v>
      </c>
      <c r="H103" s="142"/>
      <c r="I103" s="142"/>
      <c r="J103" s="142">
        <f t="shared" si="5"/>
        <v>90750</v>
      </c>
      <c r="K103" s="21"/>
      <c r="L103" s="22"/>
      <c r="M103" s="22"/>
      <c r="N103" s="22"/>
    </row>
    <row r="104" spans="1:14" ht="15">
      <c r="A104" s="19">
        <v>2800</v>
      </c>
      <c r="B104" s="18" t="s">
        <v>108</v>
      </c>
      <c r="C104" s="109">
        <v>3399</v>
      </c>
      <c r="D104" s="38"/>
      <c r="E104" s="38"/>
      <c r="F104" s="136">
        <f t="shared" si="4"/>
        <v>3399</v>
      </c>
      <c r="G104" s="109">
        <v>3494</v>
      </c>
      <c r="H104" s="142"/>
      <c r="I104" s="142"/>
      <c r="J104" s="142">
        <f t="shared" si="5"/>
        <v>3494</v>
      </c>
      <c r="K104" s="21"/>
      <c r="L104" s="22"/>
      <c r="M104" s="22"/>
      <c r="N104" s="22"/>
    </row>
    <row r="105" spans="1:14" ht="26.25">
      <c r="A105" s="20">
        <v>3110</v>
      </c>
      <c r="B105" s="18" t="s">
        <v>109</v>
      </c>
      <c r="C105" s="109">
        <v>0</v>
      </c>
      <c r="D105" s="38">
        <v>26300</v>
      </c>
      <c r="E105" s="38">
        <v>26300</v>
      </c>
      <c r="F105" s="136">
        <f t="shared" si="4"/>
        <v>26300</v>
      </c>
      <c r="G105" s="142"/>
      <c r="H105" s="142">
        <v>27700</v>
      </c>
      <c r="I105" s="142">
        <v>27700</v>
      </c>
      <c r="J105" s="142">
        <f t="shared" si="5"/>
        <v>27700</v>
      </c>
      <c r="K105" s="21"/>
      <c r="L105" s="22"/>
      <c r="M105" s="22"/>
      <c r="N105" s="22"/>
    </row>
    <row r="106" spans="1:14" ht="15">
      <c r="A106" s="20">
        <v>3132</v>
      </c>
      <c r="B106" s="18" t="s">
        <v>110</v>
      </c>
      <c r="C106" s="109">
        <v>0</v>
      </c>
      <c r="D106" s="38"/>
      <c r="E106" s="38"/>
      <c r="F106" s="136"/>
      <c r="G106" s="142"/>
      <c r="H106" s="142"/>
      <c r="I106" s="142"/>
      <c r="J106" s="142"/>
      <c r="K106" s="21"/>
      <c r="L106" s="22"/>
      <c r="M106" s="22"/>
      <c r="N106" s="22"/>
    </row>
    <row r="107" spans="1:14" ht="15.75" customHeight="1">
      <c r="A107" s="20">
        <v>3142</v>
      </c>
      <c r="B107" s="18" t="s">
        <v>111</v>
      </c>
      <c r="C107" s="142"/>
      <c r="D107" s="38"/>
      <c r="E107" s="38"/>
      <c r="F107" s="136"/>
      <c r="G107" s="142"/>
      <c r="H107" s="142"/>
      <c r="I107" s="142"/>
      <c r="J107" s="142"/>
      <c r="K107" s="21"/>
      <c r="L107" s="22"/>
      <c r="M107" s="22"/>
      <c r="N107" s="22"/>
    </row>
    <row r="108" spans="1:12" ht="15">
      <c r="A108" s="4" t="s">
        <v>6</v>
      </c>
      <c r="B108" s="4" t="s">
        <v>9</v>
      </c>
      <c r="C108" s="142">
        <f aca="true" t="shared" si="6" ref="C108:J108">SUM(C95:C107)</f>
        <v>40151999.99999999</v>
      </c>
      <c r="D108" s="38">
        <f t="shared" si="6"/>
        <v>26300</v>
      </c>
      <c r="E108" s="38">
        <f t="shared" si="6"/>
        <v>26300</v>
      </c>
      <c r="F108" s="136">
        <f t="shared" si="6"/>
        <v>40178299.99999999</v>
      </c>
      <c r="G108" s="142">
        <f t="shared" si="6"/>
        <v>42870900</v>
      </c>
      <c r="H108" s="142">
        <f t="shared" si="6"/>
        <v>27700</v>
      </c>
      <c r="I108" s="142">
        <f t="shared" si="6"/>
        <v>27700</v>
      </c>
      <c r="J108" s="142">
        <f t="shared" si="6"/>
        <v>42898600</v>
      </c>
      <c r="L108" s="22"/>
    </row>
    <row r="111" spans="1:10" ht="15">
      <c r="A111" s="200" t="s">
        <v>351</v>
      </c>
      <c r="B111" s="200"/>
      <c r="C111" s="200"/>
      <c r="D111" s="200"/>
      <c r="E111" s="200"/>
      <c r="F111" s="200"/>
      <c r="G111" s="200"/>
      <c r="H111" s="200"/>
      <c r="I111" s="200"/>
      <c r="J111" s="200"/>
    </row>
    <row r="112" ht="15">
      <c r="J112" s="3" t="s">
        <v>0</v>
      </c>
    </row>
    <row r="113" spans="1:10" ht="15" customHeight="1">
      <c r="A113" s="191" t="s">
        <v>12</v>
      </c>
      <c r="B113" s="191" t="s">
        <v>2</v>
      </c>
      <c r="C113" s="191" t="s">
        <v>89</v>
      </c>
      <c r="D113" s="191"/>
      <c r="E113" s="191"/>
      <c r="F113" s="191"/>
      <c r="G113" s="191" t="s">
        <v>348</v>
      </c>
      <c r="H113" s="191"/>
      <c r="I113" s="191"/>
      <c r="J113" s="191"/>
    </row>
    <row r="114" spans="1:10" ht="65.25" customHeight="1">
      <c r="A114" s="191"/>
      <c r="B114" s="191"/>
      <c r="C114" s="4" t="s">
        <v>3</v>
      </c>
      <c r="D114" s="4" t="s">
        <v>4</v>
      </c>
      <c r="E114" s="4" t="s">
        <v>5</v>
      </c>
      <c r="F114" s="4" t="s">
        <v>51</v>
      </c>
      <c r="G114" s="4" t="s">
        <v>3</v>
      </c>
      <c r="H114" s="4" t="s">
        <v>4</v>
      </c>
      <c r="I114" s="4" t="s">
        <v>5</v>
      </c>
      <c r="J114" s="4" t="s">
        <v>49</v>
      </c>
    </row>
    <row r="115" spans="1:10" ht="15">
      <c r="A115" s="4">
        <v>1</v>
      </c>
      <c r="B115" s="4">
        <v>2</v>
      </c>
      <c r="C115" s="4">
        <v>3</v>
      </c>
      <c r="D115" s="4">
        <v>4</v>
      </c>
      <c r="E115" s="4">
        <v>5</v>
      </c>
      <c r="F115" s="4">
        <v>6</v>
      </c>
      <c r="G115" s="4">
        <v>7</v>
      </c>
      <c r="H115" s="4">
        <v>8</v>
      </c>
      <c r="I115" s="4">
        <v>9</v>
      </c>
      <c r="J115" s="4">
        <v>10</v>
      </c>
    </row>
    <row r="116" spans="1:10" ht="15">
      <c r="A116" s="4" t="s">
        <v>6</v>
      </c>
      <c r="B116" s="4" t="s">
        <v>6</v>
      </c>
      <c r="C116" s="4" t="s">
        <v>6</v>
      </c>
      <c r="D116" s="4" t="s">
        <v>6</v>
      </c>
      <c r="E116" s="4" t="s">
        <v>6</v>
      </c>
      <c r="F116" s="4" t="s">
        <v>6</v>
      </c>
      <c r="G116" s="4" t="s">
        <v>6</v>
      </c>
      <c r="H116" s="4" t="s">
        <v>6</v>
      </c>
      <c r="I116" s="4" t="s">
        <v>6</v>
      </c>
      <c r="J116" s="4" t="s">
        <v>6</v>
      </c>
    </row>
    <row r="117" spans="1:10" ht="15">
      <c r="A117" s="4" t="s">
        <v>6</v>
      </c>
      <c r="B117" s="4" t="s">
        <v>9</v>
      </c>
      <c r="C117" s="4" t="s">
        <v>6</v>
      </c>
      <c r="D117" s="4" t="s">
        <v>6</v>
      </c>
      <c r="E117" s="4" t="s">
        <v>6</v>
      </c>
      <c r="F117" s="4" t="s">
        <v>6</v>
      </c>
      <c r="G117" s="4" t="s">
        <v>6</v>
      </c>
      <c r="H117" s="4" t="s">
        <v>6</v>
      </c>
      <c r="I117" s="4" t="s">
        <v>6</v>
      </c>
      <c r="J117" s="4" t="s">
        <v>6</v>
      </c>
    </row>
    <row r="119" spans="1:14" ht="15">
      <c r="A119" s="195" t="s">
        <v>13</v>
      </c>
      <c r="B119" s="195"/>
      <c r="C119" s="195"/>
      <c r="D119" s="195"/>
      <c r="E119" s="195"/>
      <c r="F119" s="195"/>
      <c r="G119" s="195"/>
      <c r="H119" s="195"/>
      <c r="I119" s="195"/>
      <c r="J119" s="195"/>
      <c r="K119" s="195"/>
      <c r="L119" s="195"/>
      <c r="M119" s="195"/>
      <c r="N119" s="195"/>
    </row>
    <row r="120" spans="1:14" ht="15">
      <c r="A120" s="195" t="s">
        <v>352</v>
      </c>
      <c r="B120" s="195"/>
      <c r="C120" s="195"/>
      <c r="D120" s="195"/>
      <c r="E120" s="195"/>
      <c r="F120" s="195"/>
      <c r="G120" s="195"/>
      <c r="H120" s="195"/>
      <c r="I120" s="195"/>
      <c r="J120" s="195"/>
      <c r="K120" s="195"/>
      <c r="L120" s="195"/>
      <c r="M120" s="195"/>
      <c r="N120" s="195"/>
    </row>
    <row r="121" ht="15">
      <c r="N121" s="3" t="s">
        <v>0</v>
      </c>
    </row>
    <row r="122" spans="1:14" ht="30.75" customHeight="1">
      <c r="A122" s="191" t="s">
        <v>14</v>
      </c>
      <c r="B122" s="191" t="s">
        <v>15</v>
      </c>
      <c r="C122" s="191" t="s">
        <v>381</v>
      </c>
      <c r="D122" s="191"/>
      <c r="E122" s="191"/>
      <c r="F122" s="191"/>
      <c r="G122" s="207" t="s">
        <v>345</v>
      </c>
      <c r="H122" s="207"/>
      <c r="I122" s="207"/>
      <c r="J122" s="207"/>
      <c r="K122" s="207" t="s">
        <v>346</v>
      </c>
      <c r="L122" s="207"/>
      <c r="M122" s="207"/>
      <c r="N122" s="207"/>
    </row>
    <row r="123" spans="1:14" ht="66.75" customHeight="1">
      <c r="A123" s="191"/>
      <c r="B123" s="191"/>
      <c r="C123" s="4" t="s">
        <v>3</v>
      </c>
      <c r="D123" s="4" t="s">
        <v>4</v>
      </c>
      <c r="E123" s="4" t="s">
        <v>5</v>
      </c>
      <c r="F123" s="4" t="s">
        <v>51</v>
      </c>
      <c r="G123" s="4" t="s">
        <v>3</v>
      </c>
      <c r="H123" s="4" t="s">
        <v>4</v>
      </c>
      <c r="I123" s="4" t="s">
        <v>5</v>
      </c>
      <c r="J123" s="4" t="s">
        <v>49</v>
      </c>
      <c r="K123" s="4" t="s">
        <v>3</v>
      </c>
      <c r="L123" s="4" t="s">
        <v>4</v>
      </c>
      <c r="M123" s="4" t="s">
        <v>5</v>
      </c>
      <c r="N123" s="4" t="s">
        <v>50</v>
      </c>
    </row>
    <row r="124" spans="1:14" ht="15">
      <c r="A124" s="4">
        <v>1</v>
      </c>
      <c r="B124" s="4">
        <v>2</v>
      </c>
      <c r="C124" s="4">
        <v>3</v>
      </c>
      <c r="D124" s="4">
        <v>4</v>
      </c>
      <c r="E124" s="4">
        <v>5</v>
      </c>
      <c r="F124" s="4">
        <v>6</v>
      </c>
      <c r="G124" s="4">
        <v>7</v>
      </c>
      <c r="H124" s="4">
        <v>8</v>
      </c>
      <c r="I124" s="4">
        <v>9</v>
      </c>
      <c r="J124" s="4">
        <v>10</v>
      </c>
      <c r="K124" s="4">
        <v>11</v>
      </c>
      <c r="L124" s="4">
        <v>12</v>
      </c>
      <c r="M124" s="4">
        <v>13</v>
      </c>
      <c r="N124" s="4">
        <v>14</v>
      </c>
    </row>
    <row r="125" spans="1:14" ht="30">
      <c r="A125" s="4" t="s">
        <v>114</v>
      </c>
      <c r="B125" s="5" t="s">
        <v>112</v>
      </c>
      <c r="C125" s="39">
        <f>C66+C67</f>
        <v>19184500</v>
      </c>
      <c r="D125" s="39">
        <v>0</v>
      </c>
      <c r="E125" s="39">
        <v>0</v>
      </c>
      <c r="F125" s="39">
        <f>C125+D125</f>
        <v>19184500</v>
      </c>
      <c r="G125" s="39">
        <f>G66+G67</f>
        <v>23204437</v>
      </c>
      <c r="H125" s="39">
        <v>0</v>
      </c>
      <c r="I125" s="39">
        <v>0</v>
      </c>
      <c r="J125" s="39">
        <f>G125+H125</f>
        <v>23204437</v>
      </c>
      <c r="K125" s="39">
        <f>K66+K67</f>
        <v>28358400</v>
      </c>
      <c r="L125" s="39">
        <f>L66+L67</f>
        <v>0</v>
      </c>
      <c r="M125" s="39">
        <v>0</v>
      </c>
      <c r="N125" s="39">
        <f>K125+L125</f>
        <v>28358400</v>
      </c>
    </row>
    <row r="126" spans="1:14" ht="30">
      <c r="A126" s="4" t="s">
        <v>115</v>
      </c>
      <c r="B126" s="5" t="s">
        <v>105</v>
      </c>
      <c r="C126" s="39">
        <f>C73</f>
        <v>2553062.54</v>
      </c>
      <c r="D126" s="39">
        <v>0</v>
      </c>
      <c r="E126" s="39">
        <v>0</v>
      </c>
      <c r="F126" s="39">
        <f>C126+D126</f>
        <v>2553062.54</v>
      </c>
      <c r="G126" s="39">
        <f>G73</f>
        <v>3679200</v>
      </c>
      <c r="H126" s="39">
        <v>0</v>
      </c>
      <c r="I126" s="39">
        <v>0</v>
      </c>
      <c r="J126" s="39">
        <f>G126+H126</f>
        <v>3679200</v>
      </c>
      <c r="K126" s="39">
        <f>K73</f>
        <v>2882400</v>
      </c>
      <c r="L126" s="39">
        <f>L73</f>
        <v>0</v>
      </c>
      <c r="M126" s="39">
        <v>0</v>
      </c>
      <c r="N126" s="39">
        <f>K126+L126</f>
        <v>2882400</v>
      </c>
    </row>
    <row r="127" spans="1:14" ht="45">
      <c r="A127" s="4" t="s">
        <v>116</v>
      </c>
      <c r="B127" s="5" t="s">
        <v>113</v>
      </c>
      <c r="C127" s="39">
        <f>C79-C66-C67-C73</f>
        <v>4541409.759999997</v>
      </c>
      <c r="D127" s="39">
        <f>D79</f>
        <v>1446392.15</v>
      </c>
      <c r="E127" s="39">
        <f>E79</f>
        <v>670378</v>
      </c>
      <c r="F127" s="39">
        <f>C127+D127</f>
        <v>5987801.909999996</v>
      </c>
      <c r="G127" s="39">
        <f>G79-G66-G67-G73</f>
        <v>5901183</v>
      </c>
      <c r="H127" s="39">
        <f>H79</f>
        <v>362680</v>
      </c>
      <c r="I127" s="39">
        <f>I79</f>
        <v>362680</v>
      </c>
      <c r="J127" s="39">
        <f>G127+H127</f>
        <v>6263863</v>
      </c>
      <c r="K127" s="39">
        <f>K79-K66-K67-K73</f>
        <v>6227800</v>
      </c>
      <c r="L127" s="39">
        <f>L79-L66-L67-L73</f>
        <v>25000</v>
      </c>
      <c r="M127" s="39">
        <v>25000</v>
      </c>
      <c r="N127" s="39">
        <f>K127+L127</f>
        <v>6252800</v>
      </c>
    </row>
    <row r="128" spans="1:14" ht="15">
      <c r="A128" s="5" t="s">
        <v>6</v>
      </c>
      <c r="B128" s="4" t="s">
        <v>9</v>
      </c>
      <c r="C128" s="39">
        <f>C125+C126+C127</f>
        <v>26278972.299999997</v>
      </c>
      <c r="D128" s="39">
        <f>D125+D126+D127</f>
        <v>1446392.15</v>
      </c>
      <c r="E128" s="39">
        <f>E125+E126+E127</f>
        <v>670378</v>
      </c>
      <c r="F128" s="39">
        <f>C128+D128</f>
        <v>27725364.449999996</v>
      </c>
      <c r="G128" s="39">
        <f>G125+G126+G127</f>
        <v>32784820</v>
      </c>
      <c r="H128" s="39">
        <f>H125+H126+H127</f>
        <v>362680</v>
      </c>
      <c r="I128" s="39">
        <f>I125+I126+I127</f>
        <v>362680</v>
      </c>
      <c r="J128" s="39">
        <f>G128+H128</f>
        <v>33147500</v>
      </c>
      <c r="K128" s="39">
        <f>K125+K126+K127</f>
        <v>37468600</v>
      </c>
      <c r="L128" s="39">
        <f>L125+L126+L127</f>
        <v>25000</v>
      </c>
      <c r="M128" s="39">
        <f>M125+M126+M127</f>
        <v>25000</v>
      </c>
      <c r="N128" s="39">
        <f>K128+L128</f>
        <v>37493600</v>
      </c>
    </row>
    <row r="131" spans="1:10" ht="15">
      <c r="A131" s="206" t="s">
        <v>353</v>
      </c>
      <c r="B131" s="206"/>
      <c r="C131" s="206"/>
      <c r="D131" s="206"/>
      <c r="E131" s="206"/>
      <c r="F131" s="206"/>
      <c r="G131" s="206"/>
      <c r="H131" s="206"/>
      <c r="I131" s="206"/>
      <c r="J131" s="206"/>
    </row>
    <row r="132" ht="15">
      <c r="J132" s="3" t="s">
        <v>0</v>
      </c>
    </row>
    <row r="133" spans="1:10" ht="15">
      <c r="A133" s="191" t="s">
        <v>52</v>
      </c>
      <c r="B133" s="191" t="s">
        <v>15</v>
      </c>
      <c r="C133" s="191" t="s">
        <v>89</v>
      </c>
      <c r="D133" s="191"/>
      <c r="E133" s="191"/>
      <c r="F133" s="191"/>
      <c r="G133" s="191" t="s">
        <v>348</v>
      </c>
      <c r="H133" s="191"/>
      <c r="I133" s="191"/>
      <c r="J133" s="191"/>
    </row>
    <row r="134" spans="1:10" ht="63" customHeight="1">
      <c r="A134" s="191"/>
      <c r="B134" s="191"/>
      <c r="C134" s="4" t="s">
        <v>3</v>
      </c>
      <c r="D134" s="4" t="s">
        <v>4</v>
      </c>
      <c r="E134" s="4" t="s">
        <v>5</v>
      </c>
      <c r="F134" s="4" t="s">
        <v>51</v>
      </c>
      <c r="G134" s="4" t="s">
        <v>3</v>
      </c>
      <c r="H134" s="4" t="s">
        <v>4</v>
      </c>
      <c r="I134" s="4" t="s">
        <v>5</v>
      </c>
      <c r="J134" s="4" t="s">
        <v>49</v>
      </c>
    </row>
    <row r="135" spans="1:10" ht="15">
      <c r="A135" s="4">
        <v>1</v>
      </c>
      <c r="B135" s="4">
        <v>2</v>
      </c>
      <c r="C135" s="4">
        <v>3</v>
      </c>
      <c r="D135" s="4">
        <v>4</v>
      </c>
      <c r="E135" s="4">
        <v>5</v>
      </c>
      <c r="F135" s="4">
        <v>6</v>
      </c>
      <c r="G135" s="4">
        <v>7</v>
      </c>
      <c r="H135" s="4">
        <v>8</v>
      </c>
      <c r="I135" s="4">
        <v>9</v>
      </c>
      <c r="J135" s="4">
        <v>10</v>
      </c>
    </row>
    <row r="136" spans="1:10" ht="30">
      <c r="A136" s="4" t="s">
        <v>114</v>
      </c>
      <c r="B136" s="5" t="s">
        <v>112</v>
      </c>
      <c r="C136" s="39">
        <f>C95+C96</f>
        <v>30481105</v>
      </c>
      <c r="D136" s="5">
        <v>0</v>
      </c>
      <c r="E136" s="5">
        <v>0</v>
      </c>
      <c r="F136" s="136">
        <f>C136+D136</f>
        <v>30481105</v>
      </c>
      <c r="G136" s="144">
        <f>G95+G96</f>
        <v>32675736</v>
      </c>
      <c r="H136" s="144">
        <v>0</v>
      </c>
      <c r="I136" s="144">
        <v>0</v>
      </c>
      <c r="J136" s="144">
        <f>G136+H136</f>
        <v>32675736</v>
      </c>
    </row>
    <row r="137" spans="1:10" ht="30">
      <c r="A137" s="4" t="s">
        <v>115</v>
      </c>
      <c r="B137" s="5" t="s">
        <v>105</v>
      </c>
      <c r="C137" s="39">
        <f>C102</f>
        <v>3112992</v>
      </c>
      <c r="D137" s="5">
        <v>0</v>
      </c>
      <c r="E137" s="5">
        <v>0</v>
      </c>
      <c r="F137" s="136">
        <f>C137+D137</f>
        <v>3112992</v>
      </c>
      <c r="G137" s="144">
        <f>G102</f>
        <v>3302885</v>
      </c>
      <c r="H137" s="144">
        <v>0</v>
      </c>
      <c r="I137" s="144">
        <v>0</v>
      </c>
      <c r="J137" s="144">
        <f>G137+H137</f>
        <v>3302885</v>
      </c>
    </row>
    <row r="138" spans="1:10" ht="45">
      <c r="A138" s="4" t="s">
        <v>116</v>
      </c>
      <c r="B138" s="5" t="s">
        <v>113</v>
      </c>
      <c r="C138" s="144">
        <f>C108-C136-C137</f>
        <v>6557902.999999993</v>
      </c>
      <c r="D138" s="142">
        <v>26300</v>
      </c>
      <c r="E138" s="136">
        <v>26300</v>
      </c>
      <c r="F138" s="136">
        <f>C138+D138</f>
        <v>6584202.999999993</v>
      </c>
      <c r="G138" s="144">
        <f>G108-G136-G137</f>
        <v>6892279</v>
      </c>
      <c r="H138" s="144">
        <v>27700</v>
      </c>
      <c r="I138" s="144">
        <v>27700</v>
      </c>
      <c r="J138" s="144">
        <f>G138+H138</f>
        <v>6919979</v>
      </c>
    </row>
    <row r="139" spans="1:10" ht="15">
      <c r="A139" s="5" t="s">
        <v>6</v>
      </c>
      <c r="B139" s="4" t="s">
        <v>9</v>
      </c>
      <c r="C139" s="144">
        <f>C136+C137+C138</f>
        <v>40151999.99999999</v>
      </c>
      <c r="D139" s="144">
        <f>D136+D137+D138</f>
        <v>26300</v>
      </c>
      <c r="E139" s="144">
        <f>E136+E137+E138</f>
        <v>26300</v>
      </c>
      <c r="F139" s="136">
        <f>C139+D139</f>
        <v>40178299.99999999</v>
      </c>
      <c r="G139" s="144">
        <f>G136+G137+G138</f>
        <v>42870900</v>
      </c>
      <c r="H139" s="144">
        <f>H136+H137+H138</f>
        <v>27700</v>
      </c>
      <c r="I139" s="144">
        <f>I136+I137+I138</f>
        <v>27700</v>
      </c>
      <c r="J139" s="144">
        <f>G139+H139</f>
        <v>42898600</v>
      </c>
    </row>
    <row r="141" spans="1:13" ht="15">
      <c r="A141" s="195" t="s">
        <v>69</v>
      </c>
      <c r="B141" s="195"/>
      <c r="C141" s="195"/>
      <c r="D141" s="195"/>
      <c r="E141" s="195"/>
      <c r="F141" s="195"/>
      <c r="G141" s="195"/>
      <c r="H141" s="195"/>
      <c r="I141" s="195"/>
      <c r="J141" s="195"/>
      <c r="K141" s="195"/>
      <c r="L141" s="195"/>
      <c r="M141" s="195"/>
    </row>
    <row r="142" spans="1:13" ht="15">
      <c r="A142" s="195" t="s">
        <v>382</v>
      </c>
      <c r="B142" s="195"/>
      <c r="C142" s="195"/>
      <c r="D142" s="195"/>
      <c r="E142" s="195"/>
      <c r="F142" s="195"/>
      <c r="G142" s="195"/>
      <c r="H142" s="195"/>
      <c r="I142" s="195"/>
      <c r="J142" s="195"/>
      <c r="K142" s="195"/>
      <c r="L142" s="195"/>
      <c r="M142" s="195"/>
    </row>
    <row r="143" ht="15">
      <c r="M143" s="3" t="s">
        <v>0</v>
      </c>
    </row>
    <row r="144" spans="1:13" ht="15" customHeight="1">
      <c r="A144" s="191" t="s">
        <v>14</v>
      </c>
      <c r="B144" s="191" t="s">
        <v>16</v>
      </c>
      <c r="C144" s="191" t="s">
        <v>17</v>
      </c>
      <c r="D144" s="191" t="s">
        <v>18</v>
      </c>
      <c r="E144" s="196" t="s">
        <v>344</v>
      </c>
      <c r="F144" s="197"/>
      <c r="G144" s="198"/>
      <c r="H144" s="204" t="s">
        <v>345</v>
      </c>
      <c r="I144" s="216"/>
      <c r="J144" s="205"/>
      <c r="K144" s="204" t="s">
        <v>346</v>
      </c>
      <c r="L144" s="216"/>
      <c r="M144" s="205"/>
    </row>
    <row r="145" spans="1:13" ht="30">
      <c r="A145" s="191"/>
      <c r="B145" s="191"/>
      <c r="C145" s="191"/>
      <c r="D145" s="191"/>
      <c r="E145" s="4" t="s">
        <v>3</v>
      </c>
      <c r="F145" s="4" t="s">
        <v>4</v>
      </c>
      <c r="G145" s="4" t="s">
        <v>53</v>
      </c>
      <c r="H145" s="4" t="s">
        <v>3</v>
      </c>
      <c r="I145" s="4" t="s">
        <v>4</v>
      </c>
      <c r="J145" s="4" t="s">
        <v>54</v>
      </c>
      <c r="K145" s="4" t="s">
        <v>3</v>
      </c>
      <c r="L145" s="4" t="s">
        <v>4</v>
      </c>
      <c r="M145" s="4" t="s">
        <v>50</v>
      </c>
    </row>
    <row r="146" spans="1:13" ht="15">
      <c r="A146" s="4">
        <v>1</v>
      </c>
      <c r="B146" s="4">
        <v>2</v>
      </c>
      <c r="C146" s="4">
        <v>3</v>
      </c>
      <c r="D146" s="4">
        <v>4</v>
      </c>
      <c r="E146" s="4">
        <v>5</v>
      </c>
      <c r="F146" s="4">
        <v>6</v>
      </c>
      <c r="G146" s="4">
        <v>7</v>
      </c>
      <c r="H146" s="4">
        <v>8</v>
      </c>
      <c r="I146" s="4">
        <v>9</v>
      </c>
      <c r="J146" s="4">
        <v>10</v>
      </c>
      <c r="K146" s="4">
        <v>11</v>
      </c>
      <c r="L146" s="4">
        <v>12</v>
      </c>
      <c r="M146" s="4">
        <v>13</v>
      </c>
    </row>
    <row r="147" spans="1:13" ht="15">
      <c r="A147" s="4" t="s">
        <v>114</v>
      </c>
      <c r="B147" s="24" t="s">
        <v>19</v>
      </c>
      <c r="C147" s="4" t="s">
        <v>6</v>
      </c>
      <c r="D147" s="4" t="s">
        <v>6</v>
      </c>
      <c r="E147" s="4" t="s">
        <v>6</v>
      </c>
      <c r="F147" s="4" t="s">
        <v>6</v>
      </c>
      <c r="G147" s="4" t="s">
        <v>6</v>
      </c>
      <c r="H147" s="4" t="s">
        <v>6</v>
      </c>
      <c r="I147" s="4" t="s">
        <v>6</v>
      </c>
      <c r="J147" s="4" t="s">
        <v>6</v>
      </c>
      <c r="K147" s="4" t="s">
        <v>6</v>
      </c>
      <c r="L147" s="4" t="s">
        <v>6</v>
      </c>
      <c r="M147" s="4" t="s">
        <v>6</v>
      </c>
    </row>
    <row r="148" spans="1:13" ht="45">
      <c r="A148" s="4"/>
      <c r="B148" s="5" t="s">
        <v>171</v>
      </c>
      <c r="C148" s="4" t="s">
        <v>126</v>
      </c>
      <c r="D148" s="4" t="s">
        <v>127</v>
      </c>
      <c r="E148" s="4">
        <v>1</v>
      </c>
      <c r="F148" s="4"/>
      <c r="G148" s="4">
        <v>1</v>
      </c>
      <c r="H148" s="4">
        <v>1</v>
      </c>
      <c r="I148" s="4"/>
      <c r="J148" s="4">
        <v>1</v>
      </c>
      <c r="K148" s="4">
        <v>1</v>
      </c>
      <c r="L148" s="4"/>
      <c r="M148" s="4">
        <v>1</v>
      </c>
    </row>
    <row r="149" spans="1:13" ht="27.75" customHeight="1">
      <c r="A149" s="4"/>
      <c r="B149" s="5" t="s">
        <v>172</v>
      </c>
      <c r="C149" s="4" t="s">
        <v>133</v>
      </c>
      <c r="D149" s="201" t="s">
        <v>128</v>
      </c>
      <c r="E149" s="4">
        <v>1374</v>
      </c>
      <c r="F149" s="4"/>
      <c r="G149" s="4">
        <v>1374</v>
      </c>
      <c r="H149" s="4">
        <v>1374</v>
      </c>
      <c r="I149" s="4"/>
      <c r="J149" s="4">
        <v>1374</v>
      </c>
      <c r="K149" s="4">
        <v>1374</v>
      </c>
      <c r="L149" s="4"/>
      <c r="M149" s="4">
        <v>1374</v>
      </c>
    </row>
    <row r="150" spans="1:13" ht="15" customHeight="1">
      <c r="A150" s="4"/>
      <c r="B150" s="5" t="s">
        <v>118</v>
      </c>
      <c r="C150" s="4" t="s">
        <v>126</v>
      </c>
      <c r="D150" s="202"/>
      <c r="E150" s="4">
        <v>217.5</v>
      </c>
      <c r="F150" s="4"/>
      <c r="G150" s="4">
        <v>217.5</v>
      </c>
      <c r="H150" s="4">
        <f>H152+H153+H154+H155+H156</f>
        <v>217.5</v>
      </c>
      <c r="I150" s="4"/>
      <c r="J150" s="4">
        <v>217.5</v>
      </c>
      <c r="K150" s="4">
        <v>217.5</v>
      </c>
      <c r="L150" s="4"/>
      <c r="M150" s="4">
        <v>217.5</v>
      </c>
    </row>
    <row r="151" spans="1:13" ht="15" customHeight="1">
      <c r="A151" s="4"/>
      <c r="B151" s="5" t="s">
        <v>119</v>
      </c>
      <c r="C151" s="4"/>
      <c r="D151" s="202"/>
      <c r="E151" s="4"/>
      <c r="F151" s="4"/>
      <c r="G151" s="4"/>
      <c r="H151" s="4"/>
      <c r="I151" s="4"/>
      <c r="J151" s="4"/>
      <c r="K151" s="4"/>
      <c r="L151" s="4"/>
      <c r="M151" s="4"/>
    </row>
    <row r="152" spans="1:13" ht="15" customHeight="1">
      <c r="A152" s="4"/>
      <c r="B152" s="5" t="s">
        <v>120</v>
      </c>
      <c r="C152" s="4" t="s">
        <v>126</v>
      </c>
      <c r="D152" s="202"/>
      <c r="E152" s="4">
        <v>11</v>
      </c>
      <c r="F152" s="4"/>
      <c r="G152" s="4">
        <v>11</v>
      </c>
      <c r="H152" s="4">
        <v>11</v>
      </c>
      <c r="I152" s="4"/>
      <c r="J152" s="4">
        <v>11</v>
      </c>
      <c r="K152" s="4">
        <v>11</v>
      </c>
      <c r="L152" s="4"/>
      <c r="M152" s="4">
        <v>11</v>
      </c>
    </row>
    <row r="153" spans="1:13" ht="15" customHeight="1">
      <c r="A153" s="4"/>
      <c r="B153" s="5" t="s">
        <v>122</v>
      </c>
      <c r="C153" s="4" t="s">
        <v>126</v>
      </c>
      <c r="D153" s="202"/>
      <c r="E153" s="4">
        <v>52</v>
      </c>
      <c r="F153" s="4"/>
      <c r="G153" s="4">
        <v>52</v>
      </c>
      <c r="H153" s="4">
        <v>52</v>
      </c>
      <c r="I153" s="4"/>
      <c r="J153" s="4">
        <v>52</v>
      </c>
      <c r="K153" s="4">
        <v>51</v>
      </c>
      <c r="L153" s="4"/>
      <c r="M153" s="4">
        <v>51</v>
      </c>
    </row>
    <row r="154" spans="1:13" ht="17.25" customHeight="1">
      <c r="A154" s="4"/>
      <c r="B154" s="5" t="s">
        <v>123</v>
      </c>
      <c r="C154" s="4" t="s">
        <v>126</v>
      </c>
      <c r="D154" s="202"/>
      <c r="E154" s="4">
        <v>33</v>
      </c>
      <c r="F154" s="4"/>
      <c r="G154" s="4">
        <v>33</v>
      </c>
      <c r="H154" s="4">
        <v>33</v>
      </c>
      <c r="I154" s="4"/>
      <c r="J154" s="4">
        <v>33</v>
      </c>
      <c r="K154" s="4">
        <v>31</v>
      </c>
      <c r="L154" s="4"/>
      <c r="M154" s="4">
        <v>31</v>
      </c>
    </row>
    <row r="155" spans="1:13" ht="15" customHeight="1">
      <c r="A155" s="4"/>
      <c r="B155" s="5" t="s">
        <v>124</v>
      </c>
      <c r="C155" s="4" t="s">
        <v>126</v>
      </c>
      <c r="D155" s="202"/>
      <c r="E155" s="4">
        <v>74</v>
      </c>
      <c r="F155" s="4"/>
      <c r="G155" s="4">
        <v>74</v>
      </c>
      <c r="H155" s="4">
        <v>74</v>
      </c>
      <c r="I155" s="4"/>
      <c r="J155" s="4">
        <v>74</v>
      </c>
      <c r="K155" s="4">
        <v>74</v>
      </c>
      <c r="L155" s="4"/>
      <c r="M155" s="4">
        <v>74</v>
      </c>
    </row>
    <row r="156" spans="1:13" ht="17.25" customHeight="1">
      <c r="A156" s="4" t="s">
        <v>6</v>
      </c>
      <c r="B156" s="23" t="s">
        <v>125</v>
      </c>
      <c r="C156" s="4" t="s">
        <v>126</v>
      </c>
      <c r="D156" s="203"/>
      <c r="E156" s="4">
        <v>47.5</v>
      </c>
      <c r="F156" s="4"/>
      <c r="G156" s="4">
        <v>47.5</v>
      </c>
      <c r="H156" s="4">
        <v>47.5</v>
      </c>
      <c r="I156" s="4"/>
      <c r="J156" s="4">
        <v>47.5</v>
      </c>
      <c r="K156" s="4">
        <v>50.5</v>
      </c>
      <c r="L156" s="4"/>
      <c r="M156" s="4">
        <v>50.5</v>
      </c>
    </row>
    <row r="157" spans="1:13" ht="15" customHeight="1">
      <c r="A157" s="4" t="s">
        <v>115</v>
      </c>
      <c r="B157" s="24" t="s">
        <v>20</v>
      </c>
      <c r="C157" s="4"/>
      <c r="D157" s="4" t="s">
        <v>6</v>
      </c>
      <c r="E157" s="4" t="s">
        <v>6</v>
      </c>
      <c r="F157" s="4" t="s">
        <v>6</v>
      </c>
      <c r="G157" s="4" t="s">
        <v>6</v>
      </c>
      <c r="H157" s="4"/>
      <c r="I157" s="4"/>
      <c r="J157" s="4"/>
      <c r="K157" s="4"/>
      <c r="L157" s="4" t="s">
        <v>6</v>
      </c>
      <c r="M157" s="4"/>
    </row>
    <row r="158" spans="1:13" ht="42.75" customHeight="1">
      <c r="A158" s="4"/>
      <c r="B158" s="5" t="s">
        <v>173</v>
      </c>
      <c r="C158" s="4" t="s">
        <v>133</v>
      </c>
      <c r="D158" s="25" t="s">
        <v>179</v>
      </c>
      <c r="E158" s="4">
        <v>1300</v>
      </c>
      <c r="F158" s="4"/>
      <c r="G158" s="4">
        <v>1300</v>
      </c>
      <c r="H158" s="4">
        <v>1374</v>
      </c>
      <c r="I158" s="4"/>
      <c r="J158" s="4">
        <v>1374</v>
      </c>
      <c r="K158" s="4">
        <v>1374</v>
      </c>
      <c r="L158" s="4"/>
      <c r="M158" s="4">
        <v>1374</v>
      </c>
    </row>
    <row r="159" spans="1:13" ht="15" customHeight="1">
      <c r="A159" s="4" t="s">
        <v>116</v>
      </c>
      <c r="B159" s="24" t="s">
        <v>21</v>
      </c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</row>
    <row r="160" spans="1:13" ht="43.5" customHeight="1">
      <c r="A160" s="4"/>
      <c r="B160" s="5" t="s">
        <v>174</v>
      </c>
      <c r="C160" s="4" t="s">
        <v>178</v>
      </c>
      <c r="D160" s="4" t="s">
        <v>138</v>
      </c>
      <c r="E160" s="27">
        <f>C128/E158</f>
        <v>20214.594076923073</v>
      </c>
      <c r="F160" s="32">
        <f>D128/E158</f>
        <v>1112.609346153846</v>
      </c>
      <c r="G160" s="27">
        <f>E160+F160</f>
        <v>21327.20342307692</v>
      </c>
      <c r="H160" s="4">
        <v>21829</v>
      </c>
      <c r="I160" s="32">
        <f>H128/H158</f>
        <v>263.95924308588064</v>
      </c>
      <c r="J160" s="128">
        <f>H160+I160</f>
        <v>22092.95924308588</v>
      </c>
      <c r="K160" s="117">
        <f>K128/K158</f>
        <v>27269.72343522562</v>
      </c>
      <c r="L160" s="117">
        <f>L128/K158</f>
        <v>18.19505094614265</v>
      </c>
      <c r="M160" s="117">
        <f>K160+L160</f>
        <v>27287.918486171762</v>
      </c>
    </row>
    <row r="161" spans="1:13" ht="48" customHeight="1">
      <c r="A161" s="4"/>
      <c r="B161" s="5" t="s">
        <v>175</v>
      </c>
      <c r="C161" s="4" t="s">
        <v>133</v>
      </c>
      <c r="D161" s="4" t="s">
        <v>138</v>
      </c>
      <c r="E161" s="4">
        <v>300</v>
      </c>
      <c r="F161" s="4"/>
      <c r="G161" s="4">
        <v>300</v>
      </c>
      <c r="H161" s="4">
        <v>300</v>
      </c>
      <c r="I161" s="4"/>
      <c r="J161" s="4">
        <v>300</v>
      </c>
      <c r="K161" s="4">
        <v>300</v>
      </c>
      <c r="L161" s="4"/>
      <c r="M161" s="4">
        <v>300</v>
      </c>
    </row>
    <row r="162" spans="1:13" ht="15">
      <c r="A162" s="4" t="s">
        <v>136</v>
      </c>
      <c r="B162" s="24" t="s">
        <v>22</v>
      </c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</row>
    <row r="163" spans="1:13" ht="45">
      <c r="A163" s="4"/>
      <c r="B163" s="5" t="s">
        <v>176</v>
      </c>
      <c r="C163" s="4" t="s">
        <v>147</v>
      </c>
      <c r="D163" s="4" t="s">
        <v>179</v>
      </c>
      <c r="E163" s="4">
        <v>100</v>
      </c>
      <c r="F163" s="4"/>
      <c r="G163" s="4">
        <v>100</v>
      </c>
      <c r="H163" s="4">
        <v>100</v>
      </c>
      <c r="I163" s="4"/>
      <c r="J163" s="4">
        <v>100</v>
      </c>
      <c r="K163" s="4">
        <v>100</v>
      </c>
      <c r="L163" s="4"/>
      <c r="M163" s="4">
        <v>100</v>
      </c>
    </row>
    <row r="164" spans="1:13" ht="60">
      <c r="A164" s="4" t="s">
        <v>6</v>
      </c>
      <c r="B164" s="23" t="s">
        <v>177</v>
      </c>
      <c r="C164" s="4" t="s">
        <v>147</v>
      </c>
      <c r="D164" s="4" t="s">
        <v>179</v>
      </c>
      <c r="E164" s="4">
        <v>100</v>
      </c>
      <c r="F164" s="4"/>
      <c r="G164" s="4">
        <v>100</v>
      </c>
      <c r="H164" s="4">
        <v>100</v>
      </c>
      <c r="I164" s="4"/>
      <c r="J164" s="4">
        <v>100</v>
      </c>
      <c r="K164" s="4">
        <v>100</v>
      </c>
      <c r="L164" s="4"/>
      <c r="M164" s="4">
        <v>100</v>
      </c>
    </row>
    <row r="167" spans="1:10" ht="15" customHeight="1">
      <c r="A167" s="200" t="s">
        <v>355</v>
      </c>
      <c r="B167" s="200"/>
      <c r="C167" s="200"/>
      <c r="D167" s="200"/>
      <c r="E167" s="200"/>
      <c r="F167" s="200"/>
      <c r="G167" s="200"/>
      <c r="H167" s="200"/>
      <c r="I167" s="200"/>
      <c r="J167" s="200"/>
    </row>
    <row r="168" ht="15">
      <c r="J168" s="3" t="s">
        <v>0</v>
      </c>
    </row>
    <row r="169" spans="1:10" ht="15">
      <c r="A169" s="191" t="s">
        <v>14</v>
      </c>
      <c r="B169" s="191" t="s">
        <v>16</v>
      </c>
      <c r="C169" s="191" t="s">
        <v>17</v>
      </c>
      <c r="D169" s="191" t="s">
        <v>18</v>
      </c>
      <c r="E169" s="207" t="s">
        <v>89</v>
      </c>
      <c r="F169" s="207"/>
      <c r="G169" s="207"/>
      <c r="H169" s="207" t="s">
        <v>348</v>
      </c>
      <c r="I169" s="207"/>
      <c r="J169" s="207"/>
    </row>
    <row r="170" spans="1:10" ht="41.25" customHeight="1">
      <c r="A170" s="191"/>
      <c r="B170" s="191"/>
      <c r="C170" s="191"/>
      <c r="D170" s="191"/>
      <c r="E170" s="4" t="s">
        <v>3</v>
      </c>
      <c r="F170" s="4" t="s">
        <v>4</v>
      </c>
      <c r="G170" s="4" t="s">
        <v>53</v>
      </c>
      <c r="H170" s="4" t="s">
        <v>3</v>
      </c>
      <c r="I170" s="4" t="s">
        <v>4</v>
      </c>
      <c r="J170" s="4" t="s">
        <v>54</v>
      </c>
    </row>
    <row r="171" spans="1:10" ht="15">
      <c r="A171" s="4">
        <v>1</v>
      </c>
      <c r="B171" s="4">
        <v>2</v>
      </c>
      <c r="C171" s="4">
        <v>3</v>
      </c>
      <c r="D171" s="4">
        <v>4</v>
      </c>
      <c r="E171" s="4">
        <v>5</v>
      </c>
      <c r="F171" s="4">
        <v>6</v>
      </c>
      <c r="G171" s="4">
        <v>7</v>
      </c>
      <c r="H171" s="4">
        <v>8</v>
      </c>
      <c r="I171" s="4">
        <v>9</v>
      </c>
      <c r="J171" s="4">
        <v>10</v>
      </c>
    </row>
    <row r="172" spans="1:10" ht="15">
      <c r="A172" s="4" t="s">
        <v>114</v>
      </c>
      <c r="B172" s="24" t="s">
        <v>19</v>
      </c>
      <c r="C172" s="4" t="s">
        <v>6</v>
      </c>
      <c r="D172" s="4" t="s">
        <v>6</v>
      </c>
      <c r="E172" s="5" t="s">
        <v>6</v>
      </c>
      <c r="F172" s="5" t="s">
        <v>6</v>
      </c>
      <c r="G172" s="5" t="s">
        <v>6</v>
      </c>
      <c r="H172" s="5" t="s">
        <v>6</v>
      </c>
      <c r="I172" s="5" t="s">
        <v>6</v>
      </c>
      <c r="J172" s="5" t="s">
        <v>6</v>
      </c>
    </row>
    <row r="173" spans="1:10" ht="45">
      <c r="A173" s="4"/>
      <c r="B173" s="5" t="s">
        <v>171</v>
      </c>
      <c r="C173" s="4" t="s">
        <v>126</v>
      </c>
      <c r="D173" s="4" t="s">
        <v>127</v>
      </c>
      <c r="E173" s="4">
        <v>1</v>
      </c>
      <c r="F173" s="5"/>
      <c r="G173" s="4">
        <v>1</v>
      </c>
      <c r="H173" s="4">
        <v>1</v>
      </c>
      <c r="I173" s="5"/>
      <c r="J173" s="4">
        <v>1</v>
      </c>
    </row>
    <row r="174" spans="1:10" ht="31.5" customHeight="1">
      <c r="A174" s="4"/>
      <c r="B174" s="5" t="s">
        <v>172</v>
      </c>
      <c r="C174" s="4" t="s">
        <v>133</v>
      </c>
      <c r="D174" s="201" t="s">
        <v>128</v>
      </c>
      <c r="E174" s="4">
        <v>1374</v>
      </c>
      <c r="F174" s="5"/>
      <c r="G174" s="4">
        <v>1374</v>
      </c>
      <c r="H174" s="4">
        <v>1374</v>
      </c>
      <c r="I174" s="5"/>
      <c r="J174" s="4">
        <v>1374</v>
      </c>
    </row>
    <row r="175" spans="1:10" ht="15">
      <c r="A175" s="4"/>
      <c r="B175" s="5" t="s">
        <v>118</v>
      </c>
      <c r="C175" s="4" t="s">
        <v>126</v>
      </c>
      <c r="D175" s="202"/>
      <c r="E175" s="4">
        <f>E177+E178+E179+E180+E181</f>
        <v>217.5</v>
      </c>
      <c r="F175" s="5"/>
      <c r="G175" s="4">
        <f>G177+G178+G179+G180+G181</f>
        <v>217.5</v>
      </c>
      <c r="H175" s="4">
        <f>H177+H178+H179+H180+H181</f>
        <v>217.5</v>
      </c>
      <c r="I175" s="5"/>
      <c r="J175" s="4">
        <f>J177+J178+J179+J180+J181</f>
        <v>217.5</v>
      </c>
    </row>
    <row r="176" spans="1:10" ht="15">
      <c r="A176" s="4"/>
      <c r="B176" s="5" t="s">
        <v>119</v>
      </c>
      <c r="C176" s="4"/>
      <c r="D176" s="202"/>
      <c r="E176" s="4"/>
      <c r="F176" s="5"/>
      <c r="G176" s="4"/>
      <c r="H176" s="4"/>
      <c r="I176" s="5"/>
      <c r="J176" s="4"/>
    </row>
    <row r="177" spans="1:10" ht="15">
      <c r="A177" s="4"/>
      <c r="B177" s="5" t="s">
        <v>120</v>
      </c>
      <c r="C177" s="4" t="s">
        <v>126</v>
      </c>
      <c r="D177" s="202"/>
      <c r="E177" s="4">
        <v>11</v>
      </c>
      <c r="F177" s="5"/>
      <c r="G177" s="4">
        <v>11</v>
      </c>
      <c r="H177" s="4">
        <v>11</v>
      </c>
      <c r="I177" s="5"/>
      <c r="J177" s="4">
        <v>11</v>
      </c>
    </row>
    <row r="178" spans="1:10" ht="15">
      <c r="A178" s="4"/>
      <c r="B178" s="5" t="s">
        <v>122</v>
      </c>
      <c r="C178" s="4" t="s">
        <v>126</v>
      </c>
      <c r="D178" s="202"/>
      <c r="E178" s="4">
        <v>51</v>
      </c>
      <c r="F178" s="5"/>
      <c r="G178" s="4">
        <v>51</v>
      </c>
      <c r="H178" s="4">
        <v>51</v>
      </c>
      <c r="I178" s="5"/>
      <c r="J178" s="4">
        <v>51</v>
      </c>
    </row>
    <row r="179" spans="1:10" ht="15">
      <c r="A179" s="4"/>
      <c r="B179" s="5" t="s">
        <v>123</v>
      </c>
      <c r="C179" s="4" t="s">
        <v>126</v>
      </c>
      <c r="D179" s="202"/>
      <c r="E179" s="4">
        <v>31</v>
      </c>
      <c r="F179" s="5"/>
      <c r="G179" s="4">
        <v>31</v>
      </c>
      <c r="H179" s="4">
        <v>31</v>
      </c>
      <c r="I179" s="5"/>
      <c r="J179" s="4">
        <v>31</v>
      </c>
    </row>
    <row r="180" spans="1:10" ht="15">
      <c r="A180" s="4"/>
      <c r="B180" s="5" t="s">
        <v>124</v>
      </c>
      <c r="C180" s="4" t="s">
        <v>126</v>
      </c>
      <c r="D180" s="202"/>
      <c r="E180" s="4">
        <v>74</v>
      </c>
      <c r="F180" s="5"/>
      <c r="G180" s="4">
        <v>74</v>
      </c>
      <c r="H180" s="4">
        <v>74</v>
      </c>
      <c r="I180" s="5" t="s">
        <v>6</v>
      </c>
      <c r="J180" s="4">
        <v>74</v>
      </c>
    </row>
    <row r="181" spans="1:10" ht="15">
      <c r="A181" s="4"/>
      <c r="B181" s="23" t="s">
        <v>125</v>
      </c>
      <c r="C181" s="4" t="s">
        <v>126</v>
      </c>
      <c r="D181" s="203"/>
      <c r="E181" s="4">
        <v>50.5</v>
      </c>
      <c r="F181" s="5"/>
      <c r="G181" s="4">
        <v>50.5</v>
      </c>
      <c r="H181" s="4">
        <v>50.5</v>
      </c>
      <c r="I181" s="5" t="s">
        <v>6</v>
      </c>
      <c r="J181" s="4">
        <v>50.5</v>
      </c>
    </row>
    <row r="182" spans="1:10" ht="15">
      <c r="A182" s="4" t="s">
        <v>115</v>
      </c>
      <c r="B182" s="24" t="s">
        <v>20</v>
      </c>
      <c r="C182" s="4"/>
      <c r="D182" s="4" t="s">
        <v>6</v>
      </c>
      <c r="E182" s="4"/>
      <c r="F182" s="5"/>
      <c r="G182" s="4"/>
      <c r="H182" s="4"/>
      <c r="I182" s="5" t="s">
        <v>6</v>
      </c>
      <c r="J182" s="4"/>
    </row>
    <row r="183" spans="1:10" ht="30" customHeight="1">
      <c r="A183" s="4"/>
      <c r="B183" s="5" t="s">
        <v>173</v>
      </c>
      <c r="C183" s="4" t="s">
        <v>133</v>
      </c>
      <c r="D183" s="25" t="s">
        <v>179</v>
      </c>
      <c r="E183" s="4">
        <v>1374</v>
      </c>
      <c r="F183" s="5"/>
      <c r="G183" s="4">
        <v>1374</v>
      </c>
      <c r="H183" s="4">
        <v>1374</v>
      </c>
      <c r="I183" s="5" t="s">
        <v>6</v>
      </c>
      <c r="J183" s="4">
        <v>1374</v>
      </c>
    </row>
    <row r="184" spans="1:10" ht="15">
      <c r="A184" s="4" t="s">
        <v>116</v>
      </c>
      <c r="B184" s="24" t="s">
        <v>21</v>
      </c>
      <c r="C184" s="4"/>
      <c r="D184" s="4"/>
      <c r="E184" s="4"/>
      <c r="F184" s="5"/>
      <c r="G184" s="4"/>
      <c r="H184" s="4"/>
      <c r="I184" s="5" t="s">
        <v>6</v>
      </c>
      <c r="J184" s="4"/>
    </row>
    <row r="185" spans="1:10" ht="30">
      <c r="A185" s="4"/>
      <c r="B185" s="5" t="s">
        <v>174</v>
      </c>
      <c r="C185" s="4" t="s">
        <v>178</v>
      </c>
      <c r="D185" s="4" t="s">
        <v>138</v>
      </c>
      <c r="E185" s="117">
        <f>F108/E183</f>
        <v>29241.84861717612</v>
      </c>
      <c r="F185" s="128">
        <f>D138/E183</f>
        <v>19.141193595342067</v>
      </c>
      <c r="G185" s="117">
        <f>E185+F185</f>
        <v>29260.989810771465</v>
      </c>
      <c r="H185" s="117">
        <f>J108/H183</f>
        <v>31221.688500727803</v>
      </c>
      <c r="I185" s="128">
        <f>H139/H183</f>
        <v>20.160116448326054</v>
      </c>
      <c r="J185" s="117">
        <f>H185+I185</f>
        <v>31241.84861717613</v>
      </c>
    </row>
    <row r="186" spans="1:10" ht="45">
      <c r="A186" s="4"/>
      <c r="B186" s="5" t="s">
        <v>175</v>
      </c>
      <c r="C186" s="4" t="s">
        <v>133</v>
      </c>
      <c r="D186" s="4" t="s">
        <v>138</v>
      </c>
      <c r="E186" s="4">
        <v>300</v>
      </c>
      <c r="F186" s="5" t="s">
        <v>6</v>
      </c>
      <c r="G186" s="4">
        <v>300</v>
      </c>
      <c r="H186" s="4">
        <v>300</v>
      </c>
      <c r="I186" s="5" t="s">
        <v>6</v>
      </c>
      <c r="J186" s="4">
        <v>300</v>
      </c>
    </row>
    <row r="187" spans="1:10" ht="15">
      <c r="A187" s="4" t="s">
        <v>136</v>
      </c>
      <c r="B187" s="24" t="s">
        <v>22</v>
      </c>
      <c r="C187" s="4"/>
      <c r="D187" s="4"/>
      <c r="E187" s="4"/>
      <c r="F187" s="5" t="s">
        <v>6</v>
      </c>
      <c r="G187" s="4"/>
      <c r="H187" s="4"/>
      <c r="I187" s="5" t="s">
        <v>6</v>
      </c>
      <c r="J187" s="4"/>
    </row>
    <row r="188" spans="1:10" ht="45">
      <c r="A188" s="4"/>
      <c r="B188" s="5" t="s">
        <v>176</v>
      </c>
      <c r="C188" s="4" t="s">
        <v>147</v>
      </c>
      <c r="D188" s="4" t="s">
        <v>179</v>
      </c>
      <c r="E188" s="4">
        <v>100</v>
      </c>
      <c r="F188" s="5"/>
      <c r="G188" s="4">
        <v>100</v>
      </c>
      <c r="H188" s="4">
        <v>100</v>
      </c>
      <c r="I188" s="5"/>
      <c r="J188" s="4">
        <v>100</v>
      </c>
    </row>
    <row r="189" spans="1:10" ht="64.5" customHeight="1">
      <c r="A189" s="4"/>
      <c r="B189" s="23" t="s">
        <v>177</v>
      </c>
      <c r="C189" s="4" t="s">
        <v>147</v>
      </c>
      <c r="D189" s="4" t="s">
        <v>179</v>
      </c>
      <c r="E189" s="4">
        <v>100</v>
      </c>
      <c r="F189" s="5"/>
      <c r="G189" s="4">
        <v>100</v>
      </c>
      <c r="H189" s="4">
        <v>100</v>
      </c>
      <c r="I189" s="5"/>
      <c r="J189" s="4">
        <v>100</v>
      </c>
    </row>
    <row r="191" spans="1:11" ht="15" customHeight="1">
      <c r="A191" s="206" t="s">
        <v>23</v>
      </c>
      <c r="B191" s="206"/>
      <c r="C191" s="206"/>
      <c r="D191" s="206"/>
      <c r="E191" s="206"/>
      <c r="F191" s="206"/>
      <c r="G191" s="206"/>
      <c r="H191" s="206"/>
      <c r="I191" s="206"/>
      <c r="J191" s="206"/>
      <c r="K191" s="206"/>
    </row>
    <row r="192" ht="15">
      <c r="K192" s="3" t="s">
        <v>0</v>
      </c>
    </row>
    <row r="193" spans="1:11" ht="15" customHeight="1">
      <c r="A193" s="191" t="s">
        <v>2</v>
      </c>
      <c r="B193" s="207" t="s">
        <v>344</v>
      </c>
      <c r="C193" s="207"/>
      <c r="D193" s="204" t="s">
        <v>345</v>
      </c>
      <c r="E193" s="205"/>
      <c r="F193" s="207" t="s">
        <v>346</v>
      </c>
      <c r="G193" s="207"/>
      <c r="H193" s="207" t="s">
        <v>89</v>
      </c>
      <c r="I193" s="207"/>
      <c r="J193" s="207" t="s">
        <v>348</v>
      </c>
      <c r="K193" s="207"/>
    </row>
    <row r="194" spans="1:11" ht="30">
      <c r="A194" s="191"/>
      <c r="B194" s="4" t="s">
        <v>3</v>
      </c>
      <c r="C194" s="4" t="s">
        <v>4</v>
      </c>
      <c r="D194" s="4" t="s">
        <v>3</v>
      </c>
      <c r="E194" s="4" t="s">
        <v>4</v>
      </c>
      <c r="F194" s="4" t="s">
        <v>3</v>
      </c>
      <c r="G194" s="4" t="s">
        <v>4</v>
      </c>
      <c r="H194" s="4" t="s">
        <v>3</v>
      </c>
      <c r="I194" s="4" t="s">
        <v>4</v>
      </c>
      <c r="J194" s="4" t="s">
        <v>3</v>
      </c>
      <c r="K194" s="4" t="s">
        <v>4</v>
      </c>
    </row>
    <row r="195" spans="1:11" ht="15">
      <c r="A195" s="4">
        <v>1</v>
      </c>
      <c r="B195" s="4">
        <v>2</v>
      </c>
      <c r="C195" s="4">
        <v>3</v>
      </c>
      <c r="D195" s="4">
        <v>4</v>
      </c>
      <c r="E195" s="4">
        <v>5</v>
      </c>
      <c r="F195" s="4">
        <v>6</v>
      </c>
      <c r="G195" s="4">
        <v>7</v>
      </c>
      <c r="H195" s="4">
        <v>8</v>
      </c>
      <c r="I195" s="4">
        <v>9</v>
      </c>
      <c r="J195" s="4">
        <v>10</v>
      </c>
      <c r="K195" s="4">
        <v>11</v>
      </c>
    </row>
    <row r="196" spans="1:11" ht="30">
      <c r="A196" s="23" t="s">
        <v>150</v>
      </c>
      <c r="B196" s="150">
        <v>11462300</v>
      </c>
      <c r="C196" s="144" t="s">
        <v>6</v>
      </c>
      <c r="D196" s="144">
        <v>12802914</v>
      </c>
      <c r="E196" s="144" t="s">
        <v>6</v>
      </c>
      <c r="F196" s="144">
        <v>17812600</v>
      </c>
      <c r="G196" s="144" t="s">
        <v>6</v>
      </c>
      <c r="H196" s="144">
        <v>19148545</v>
      </c>
      <c r="I196" s="144" t="s">
        <v>6</v>
      </c>
      <c r="J196" s="144">
        <v>20527240</v>
      </c>
      <c r="K196" s="144" t="s">
        <v>6</v>
      </c>
    </row>
    <row r="197" spans="1:11" ht="60">
      <c r="A197" s="4" t="s">
        <v>151</v>
      </c>
      <c r="B197" s="144">
        <v>2166500</v>
      </c>
      <c r="C197" s="144" t="s">
        <v>6</v>
      </c>
      <c r="D197" s="144">
        <v>4235000</v>
      </c>
      <c r="E197" s="144" t="s">
        <v>6</v>
      </c>
      <c r="F197" s="144">
        <v>2231900</v>
      </c>
      <c r="G197" s="144" t="s">
        <v>6</v>
      </c>
      <c r="H197" s="144">
        <v>2399292</v>
      </c>
      <c r="I197" s="144" t="s">
        <v>6</v>
      </c>
      <c r="J197" s="144">
        <v>2572042</v>
      </c>
      <c r="K197" s="144" t="s">
        <v>6</v>
      </c>
    </row>
    <row r="198" spans="1:11" ht="15">
      <c r="A198" s="4" t="s">
        <v>153</v>
      </c>
      <c r="B198" s="144">
        <v>1579900</v>
      </c>
      <c r="C198" s="144"/>
      <c r="D198" s="144">
        <v>1901086</v>
      </c>
      <c r="E198" s="144"/>
      <c r="F198" s="144">
        <v>2449600</v>
      </c>
      <c r="G198" s="144"/>
      <c r="H198" s="144">
        <v>2633320</v>
      </c>
      <c r="I198" s="144"/>
      <c r="J198" s="144">
        <v>2822919</v>
      </c>
      <c r="K198" s="144"/>
    </row>
    <row r="199" spans="1:11" ht="33.75" customHeight="1">
      <c r="A199" s="4" t="s">
        <v>152</v>
      </c>
      <c r="B199" s="144">
        <v>542200</v>
      </c>
      <c r="C199" s="144"/>
      <c r="D199" s="144">
        <v>657000</v>
      </c>
      <c r="E199" s="144"/>
      <c r="F199" s="144">
        <v>747300</v>
      </c>
      <c r="G199" s="144"/>
      <c r="H199" s="144">
        <v>803348</v>
      </c>
      <c r="I199" s="144"/>
      <c r="J199" s="144">
        <v>861189</v>
      </c>
      <c r="K199" s="144"/>
    </row>
    <row r="200" spans="1:11" ht="15">
      <c r="A200" s="4" t="s">
        <v>9</v>
      </c>
      <c r="B200" s="144">
        <f>SUM(B196:B199)</f>
        <v>15750900</v>
      </c>
      <c r="C200" s="144">
        <f aca="true" t="shared" si="7" ref="C200:K200">SUM(C196:C199)</f>
        <v>0</v>
      </c>
      <c r="D200" s="144">
        <f t="shared" si="7"/>
        <v>19596000</v>
      </c>
      <c r="E200" s="144">
        <f t="shared" si="7"/>
        <v>0</v>
      </c>
      <c r="F200" s="144">
        <f t="shared" si="7"/>
        <v>23241400</v>
      </c>
      <c r="G200" s="144">
        <f t="shared" si="7"/>
        <v>0</v>
      </c>
      <c r="H200" s="144">
        <f t="shared" si="7"/>
        <v>24984505</v>
      </c>
      <c r="I200" s="144">
        <f t="shared" si="7"/>
        <v>0</v>
      </c>
      <c r="J200" s="144">
        <f t="shared" si="7"/>
        <v>26783390</v>
      </c>
      <c r="K200" s="144">
        <f t="shared" si="7"/>
        <v>0</v>
      </c>
    </row>
    <row r="201" spans="1:11" ht="120">
      <c r="A201" s="6" t="s">
        <v>24</v>
      </c>
      <c r="B201" s="4" t="s">
        <v>8</v>
      </c>
      <c r="C201" s="4" t="s">
        <v>6</v>
      </c>
      <c r="D201" s="4" t="s">
        <v>8</v>
      </c>
      <c r="E201" s="4" t="s">
        <v>6</v>
      </c>
      <c r="F201" s="4" t="s">
        <v>6</v>
      </c>
      <c r="G201" s="4" t="s">
        <v>6</v>
      </c>
      <c r="H201" s="4" t="s">
        <v>6</v>
      </c>
      <c r="I201" s="4" t="s">
        <v>6</v>
      </c>
      <c r="J201" s="4" t="s">
        <v>8</v>
      </c>
      <c r="K201" s="4" t="s">
        <v>6</v>
      </c>
    </row>
    <row r="204" spans="1:14" ht="15" customHeight="1">
      <c r="A204" s="200" t="s">
        <v>25</v>
      </c>
      <c r="B204" s="200"/>
      <c r="C204" s="200"/>
      <c r="D204" s="200"/>
      <c r="E204" s="200"/>
      <c r="F204" s="200"/>
      <c r="G204" s="200"/>
      <c r="H204" s="200"/>
      <c r="I204" s="200"/>
      <c r="J204" s="200"/>
      <c r="K204" s="200"/>
      <c r="L204" s="200"/>
      <c r="M204" s="200"/>
      <c r="N204" s="200"/>
    </row>
    <row r="206" spans="1:14" ht="15" customHeight="1">
      <c r="A206" s="191" t="s">
        <v>52</v>
      </c>
      <c r="B206" s="191" t="s">
        <v>26</v>
      </c>
      <c r="C206" s="196" t="s">
        <v>344</v>
      </c>
      <c r="D206" s="197"/>
      <c r="E206" s="197"/>
      <c r="F206" s="198"/>
      <c r="G206" s="207" t="s">
        <v>366</v>
      </c>
      <c r="H206" s="207"/>
      <c r="I206" s="207"/>
      <c r="J206" s="207"/>
      <c r="K206" s="207" t="s">
        <v>94</v>
      </c>
      <c r="L206" s="207"/>
      <c r="M206" s="204" t="s">
        <v>367</v>
      </c>
      <c r="N206" s="205"/>
    </row>
    <row r="207" spans="1:14" ht="30.75" customHeight="1">
      <c r="A207" s="191"/>
      <c r="B207" s="191"/>
      <c r="C207" s="191" t="s">
        <v>3</v>
      </c>
      <c r="D207" s="191"/>
      <c r="E207" s="191" t="s">
        <v>4</v>
      </c>
      <c r="F207" s="191"/>
      <c r="G207" s="191" t="s">
        <v>3</v>
      </c>
      <c r="H207" s="191"/>
      <c r="I207" s="191" t="s">
        <v>4</v>
      </c>
      <c r="J207" s="191"/>
      <c r="K207" s="191" t="s">
        <v>3</v>
      </c>
      <c r="L207" s="191" t="s">
        <v>4</v>
      </c>
      <c r="M207" s="191" t="s">
        <v>3</v>
      </c>
      <c r="N207" s="191" t="s">
        <v>4</v>
      </c>
    </row>
    <row r="208" spans="1:14" ht="30">
      <c r="A208" s="191"/>
      <c r="B208" s="191"/>
      <c r="C208" s="4" t="s">
        <v>55</v>
      </c>
      <c r="D208" s="4" t="s">
        <v>56</v>
      </c>
      <c r="E208" s="4" t="s">
        <v>55</v>
      </c>
      <c r="F208" s="4" t="s">
        <v>56</v>
      </c>
      <c r="G208" s="4" t="s">
        <v>55</v>
      </c>
      <c r="H208" s="4" t="s">
        <v>56</v>
      </c>
      <c r="I208" s="4" t="s">
        <v>55</v>
      </c>
      <c r="J208" s="4" t="s">
        <v>56</v>
      </c>
      <c r="K208" s="191"/>
      <c r="L208" s="191"/>
      <c r="M208" s="191"/>
      <c r="N208" s="191"/>
    </row>
    <row r="209" spans="1:14" ht="15">
      <c r="A209" s="4">
        <v>1</v>
      </c>
      <c r="B209" s="4">
        <v>2</v>
      </c>
      <c r="C209" s="4">
        <v>3</v>
      </c>
      <c r="D209" s="4">
        <v>4</v>
      </c>
      <c r="E209" s="4">
        <v>5</v>
      </c>
      <c r="F209" s="4">
        <v>6</v>
      </c>
      <c r="G209" s="4">
        <v>7</v>
      </c>
      <c r="H209" s="4">
        <v>8</v>
      </c>
      <c r="I209" s="4">
        <v>9</v>
      </c>
      <c r="J209" s="4">
        <v>10</v>
      </c>
      <c r="K209" s="4">
        <v>11</v>
      </c>
      <c r="L209" s="4">
        <v>12</v>
      </c>
      <c r="M209" s="4">
        <v>13</v>
      </c>
      <c r="N209" s="4">
        <v>14</v>
      </c>
    </row>
    <row r="210" spans="1:14" ht="15">
      <c r="A210" s="4"/>
      <c r="B210" s="23" t="s">
        <v>140</v>
      </c>
      <c r="C210" s="4">
        <f>E152</f>
        <v>11</v>
      </c>
      <c r="D210" s="4">
        <v>10.5</v>
      </c>
      <c r="E210" s="4"/>
      <c r="F210" s="4"/>
      <c r="G210" s="4">
        <f>H152</f>
        <v>11</v>
      </c>
      <c r="H210" s="4">
        <v>10.5</v>
      </c>
      <c r="I210" s="4"/>
      <c r="J210" s="4"/>
      <c r="K210" s="4">
        <v>11</v>
      </c>
      <c r="L210" s="4"/>
      <c r="M210" s="4">
        <f>E177</f>
        <v>11</v>
      </c>
      <c r="N210" s="4"/>
    </row>
    <row r="211" spans="1:14" ht="15">
      <c r="A211" s="4"/>
      <c r="B211" s="23" t="s">
        <v>122</v>
      </c>
      <c r="C211" s="4">
        <f>E153</f>
        <v>52</v>
      </c>
      <c r="D211" s="4">
        <v>50.25</v>
      </c>
      <c r="E211" s="4"/>
      <c r="F211" s="4"/>
      <c r="G211" s="4">
        <v>52</v>
      </c>
      <c r="H211" s="4">
        <v>49.5</v>
      </c>
      <c r="I211" s="4"/>
      <c r="J211" s="4"/>
      <c r="K211" s="4">
        <v>51</v>
      </c>
      <c r="L211" s="4"/>
      <c r="M211" s="4">
        <f>E178</f>
        <v>51</v>
      </c>
      <c r="N211" s="4"/>
    </row>
    <row r="212" spans="1:14" ht="15">
      <c r="A212" s="4"/>
      <c r="B212" s="23" t="s">
        <v>123</v>
      </c>
      <c r="C212" s="4">
        <f>E154</f>
        <v>33</v>
      </c>
      <c r="D212" s="4">
        <v>31</v>
      </c>
      <c r="E212" s="4"/>
      <c r="F212" s="4"/>
      <c r="G212" s="4">
        <f>H154</f>
        <v>33</v>
      </c>
      <c r="H212" s="4">
        <v>31</v>
      </c>
      <c r="I212" s="4"/>
      <c r="J212" s="4"/>
      <c r="K212" s="4">
        <v>31</v>
      </c>
      <c r="L212" s="4"/>
      <c r="M212" s="4">
        <f>E179</f>
        <v>31</v>
      </c>
      <c r="N212" s="4"/>
    </row>
    <row r="213" spans="1:14" ht="15">
      <c r="A213" s="4"/>
      <c r="B213" s="23" t="s">
        <v>124</v>
      </c>
      <c r="C213" s="4">
        <f>E155</f>
        <v>74</v>
      </c>
      <c r="D213" s="4">
        <v>72.25</v>
      </c>
      <c r="E213" s="4"/>
      <c r="F213" s="4"/>
      <c r="G213" s="4">
        <f>H155</f>
        <v>74</v>
      </c>
      <c r="H213" s="4">
        <v>74</v>
      </c>
      <c r="I213" s="4"/>
      <c r="J213" s="4"/>
      <c r="K213" s="4">
        <v>74</v>
      </c>
      <c r="L213" s="4"/>
      <c r="M213" s="4">
        <f>E180</f>
        <v>74</v>
      </c>
      <c r="N213" s="4"/>
    </row>
    <row r="214" spans="1:14" ht="15">
      <c r="A214" s="4" t="s">
        <v>6</v>
      </c>
      <c r="B214" s="5" t="s">
        <v>142</v>
      </c>
      <c r="C214" s="4">
        <f>E156</f>
        <v>47.5</v>
      </c>
      <c r="D214" s="4">
        <v>48.5</v>
      </c>
      <c r="E214" s="5" t="s">
        <v>6</v>
      </c>
      <c r="F214" s="5" t="s">
        <v>6</v>
      </c>
      <c r="G214" s="4">
        <f>H156</f>
        <v>47.5</v>
      </c>
      <c r="H214" s="4">
        <v>49.25</v>
      </c>
      <c r="I214" s="5" t="s">
        <v>6</v>
      </c>
      <c r="J214" s="5" t="s">
        <v>6</v>
      </c>
      <c r="K214" s="4">
        <v>50.5</v>
      </c>
      <c r="L214" s="5" t="s">
        <v>6</v>
      </c>
      <c r="M214" s="4">
        <f>E181</f>
        <v>50.5</v>
      </c>
      <c r="N214" s="5" t="s">
        <v>6</v>
      </c>
    </row>
    <row r="215" spans="1:14" ht="15">
      <c r="A215" s="4" t="s">
        <v>6</v>
      </c>
      <c r="B215" s="4" t="s">
        <v>9</v>
      </c>
      <c r="C215" s="4">
        <f>SUM(C210:C214)</f>
        <v>217.5</v>
      </c>
      <c r="D215" s="4">
        <f>SUM(D210:D214)</f>
        <v>212.5</v>
      </c>
      <c r="E215" s="4" t="s">
        <v>6</v>
      </c>
      <c r="F215" s="4" t="s">
        <v>6</v>
      </c>
      <c r="G215" s="4">
        <f>SUM(G210:G214)</f>
        <v>217.5</v>
      </c>
      <c r="H215" s="4">
        <f>SUM(H210:H214)</f>
        <v>214.25</v>
      </c>
      <c r="I215" s="4" t="s">
        <v>6</v>
      </c>
      <c r="J215" s="4" t="s">
        <v>6</v>
      </c>
      <c r="K215" s="4">
        <f>SUM(K210:K214)</f>
        <v>217.5</v>
      </c>
      <c r="L215" s="4" t="s">
        <v>6</v>
      </c>
      <c r="M215" s="4">
        <f>SUM(M210:M214)</f>
        <v>217.5</v>
      </c>
      <c r="N215" s="4" t="s">
        <v>6</v>
      </c>
    </row>
    <row r="216" spans="1:14" ht="45">
      <c r="A216" s="4" t="s">
        <v>6</v>
      </c>
      <c r="B216" s="4" t="s">
        <v>27</v>
      </c>
      <c r="C216" s="4" t="s">
        <v>8</v>
      </c>
      <c r="D216" s="4" t="s">
        <v>8</v>
      </c>
      <c r="E216" s="4" t="s">
        <v>6</v>
      </c>
      <c r="F216" s="4" t="s">
        <v>6</v>
      </c>
      <c r="G216" s="4" t="s">
        <v>8</v>
      </c>
      <c r="H216" s="4" t="s">
        <v>8</v>
      </c>
      <c r="I216" s="4" t="s">
        <v>6</v>
      </c>
      <c r="J216" s="4" t="s">
        <v>6</v>
      </c>
      <c r="K216" s="4" t="s">
        <v>8</v>
      </c>
      <c r="L216" s="4" t="s">
        <v>6</v>
      </c>
      <c r="M216" s="4" t="s">
        <v>8</v>
      </c>
      <c r="N216" s="4" t="s">
        <v>6</v>
      </c>
    </row>
    <row r="219" spans="1:12" ht="15" customHeight="1">
      <c r="A219" s="195" t="s">
        <v>70</v>
      </c>
      <c r="B219" s="195"/>
      <c r="C219" s="195"/>
      <c r="D219" s="195"/>
      <c r="E219" s="195"/>
      <c r="F219" s="195"/>
      <c r="G219" s="195"/>
      <c r="H219" s="195"/>
      <c r="I219" s="195"/>
      <c r="J219" s="195"/>
      <c r="K219" s="195"/>
      <c r="L219" s="195"/>
    </row>
    <row r="220" spans="1:12" ht="15" customHeight="1">
      <c r="A220" s="195" t="s">
        <v>356</v>
      </c>
      <c r="B220" s="195"/>
      <c r="C220" s="195"/>
      <c r="D220" s="195"/>
      <c r="E220" s="195"/>
      <c r="F220" s="195"/>
      <c r="G220" s="195"/>
      <c r="H220" s="195"/>
      <c r="I220" s="195"/>
      <c r="J220" s="195"/>
      <c r="K220" s="195"/>
      <c r="L220" s="195"/>
    </row>
    <row r="221" ht="15">
      <c r="L221" s="1" t="s">
        <v>0</v>
      </c>
    </row>
    <row r="222" spans="1:12" ht="21.75" customHeight="1">
      <c r="A222" s="191" t="s">
        <v>14</v>
      </c>
      <c r="B222" s="191" t="s">
        <v>28</v>
      </c>
      <c r="C222" s="191" t="s">
        <v>29</v>
      </c>
      <c r="D222" s="196" t="s">
        <v>344</v>
      </c>
      <c r="E222" s="197"/>
      <c r="F222" s="198"/>
      <c r="G222" s="191" t="s">
        <v>345</v>
      </c>
      <c r="H222" s="191"/>
      <c r="I222" s="191"/>
      <c r="J222" s="191" t="s">
        <v>346</v>
      </c>
      <c r="K222" s="191"/>
      <c r="L222" s="191"/>
    </row>
    <row r="223" spans="1:12" ht="30">
      <c r="A223" s="191"/>
      <c r="B223" s="191"/>
      <c r="C223" s="191"/>
      <c r="D223" s="4" t="s">
        <v>3</v>
      </c>
      <c r="E223" s="4" t="s">
        <v>4</v>
      </c>
      <c r="F223" s="4" t="s">
        <v>57</v>
      </c>
      <c r="G223" s="4" t="s">
        <v>3</v>
      </c>
      <c r="H223" s="4" t="s">
        <v>4</v>
      </c>
      <c r="I223" s="4" t="s">
        <v>49</v>
      </c>
      <c r="J223" s="4" t="s">
        <v>3</v>
      </c>
      <c r="K223" s="4" t="s">
        <v>4</v>
      </c>
      <c r="L223" s="4" t="s">
        <v>58</v>
      </c>
    </row>
    <row r="224" spans="1:12" ht="15">
      <c r="A224" s="4">
        <v>1</v>
      </c>
      <c r="B224" s="4">
        <v>2</v>
      </c>
      <c r="C224" s="4">
        <v>3</v>
      </c>
      <c r="D224" s="4">
        <v>4</v>
      </c>
      <c r="E224" s="4">
        <v>5</v>
      </c>
      <c r="F224" s="4">
        <v>6</v>
      </c>
      <c r="G224" s="4">
        <v>7</v>
      </c>
      <c r="H224" s="4">
        <v>8</v>
      </c>
      <c r="I224" s="4">
        <v>9</v>
      </c>
      <c r="J224" s="4">
        <v>10</v>
      </c>
      <c r="K224" s="4">
        <v>11</v>
      </c>
      <c r="L224" s="4">
        <v>12</v>
      </c>
    </row>
    <row r="225" spans="1:12" ht="15">
      <c r="A225" s="4" t="s">
        <v>6</v>
      </c>
      <c r="B225" s="5" t="s">
        <v>6</v>
      </c>
      <c r="C225" s="5" t="s">
        <v>6</v>
      </c>
      <c r="D225" s="5" t="s">
        <v>6</v>
      </c>
      <c r="E225" s="5" t="s">
        <v>6</v>
      </c>
      <c r="F225" s="5" t="s">
        <v>6</v>
      </c>
      <c r="G225" s="5" t="s">
        <v>6</v>
      </c>
      <c r="H225" s="5" t="s">
        <v>6</v>
      </c>
      <c r="I225" s="5" t="s">
        <v>6</v>
      </c>
      <c r="J225" s="5" t="s">
        <v>6</v>
      </c>
      <c r="K225" s="5" t="s">
        <v>6</v>
      </c>
      <c r="L225" s="5" t="s">
        <v>6</v>
      </c>
    </row>
    <row r="226" spans="1:12" ht="15">
      <c r="A226" s="4" t="s">
        <v>6</v>
      </c>
      <c r="B226" s="4" t="s">
        <v>9</v>
      </c>
      <c r="C226" s="5" t="s">
        <v>6</v>
      </c>
      <c r="D226" s="5" t="s">
        <v>6</v>
      </c>
      <c r="E226" s="5" t="s">
        <v>6</v>
      </c>
      <c r="F226" s="5" t="s">
        <v>6</v>
      </c>
      <c r="G226" s="5" t="s">
        <v>6</v>
      </c>
      <c r="H226" s="5" t="s">
        <v>6</v>
      </c>
      <c r="I226" s="5" t="s">
        <v>6</v>
      </c>
      <c r="J226" s="5" t="s">
        <v>6</v>
      </c>
      <c r="K226" s="5" t="s">
        <v>6</v>
      </c>
      <c r="L226" s="5" t="s">
        <v>6</v>
      </c>
    </row>
    <row r="228" spans="1:9" ht="15" customHeight="1">
      <c r="A228" s="200" t="s">
        <v>357</v>
      </c>
      <c r="B228" s="200"/>
      <c r="C228" s="200"/>
      <c r="D228" s="200"/>
      <c r="E228" s="200"/>
      <c r="F228" s="200"/>
      <c r="G228" s="200"/>
      <c r="H228" s="200"/>
      <c r="I228" s="200"/>
    </row>
    <row r="229" ht="15">
      <c r="I229" s="3" t="s">
        <v>0</v>
      </c>
    </row>
    <row r="230" spans="1:9" ht="21.75" customHeight="1">
      <c r="A230" s="191" t="s">
        <v>52</v>
      </c>
      <c r="B230" s="191" t="s">
        <v>28</v>
      </c>
      <c r="C230" s="191" t="s">
        <v>29</v>
      </c>
      <c r="D230" s="196" t="s">
        <v>89</v>
      </c>
      <c r="E230" s="197"/>
      <c r="F230" s="198"/>
      <c r="G230" s="191" t="s">
        <v>348</v>
      </c>
      <c r="H230" s="191"/>
      <c r="I230" s="191"/>
    </row>
    <row r="231" spans="1:9" ht="33" customHeight="1">
      <c r="A231" s="191"/>
      <c r="B231" s="191"/>
      <c r="C231" s="191"/>
      <c r="D231" s="4" t="s">
        <v>3</v>
      </c>
      <c r="E231" s="4" t="s">
        <v>4</v>
      </c>
      <c r="F231" s="4" t="s">
        <v>57</v>
      </c>
      <c r="G231" s="4" t="s">
        <v>3</v>
      </c>
      <c r="H231" s="4" t="s">
        <v>4</v>
      </c>
      <c r="I231" s="4" t="s">
        <v>49</v>
      </c>
    </row>
    <row r="232" spans="1:9" ht="15">
      <c r="A232" s="4">
        <v>1</v>
      </c>
      <c r="B232" s="4">
        <v>2</v>
      </c>
      <c r="C232" s="4">
        <v>3</v>
      </c>
      <c r="D232" s="4">
        <v>4</v>
      </c>
      <c r="E232" s="4">
        <v>5</v>
      </c>
      <c r="F232" s="4">
        <v>6</v>
      </c>
      <c r="G232" s="4">
        <v>7</v>
      </c>
      <c r="H232" s="4">
        <v>8</v>
      </c>
      <c r="I232" s="4">
        <v>9</v>
      </c>
    </row>
    <row r="233" spans="1:9" ht="15">
      <c r="A233" s="4" t="s">
        <v>6</v>
      </c>
      <c r="B233" s="5" t="s">
        <v>6</v>
      </c>
      <c r="C233" s="5" t="s">
        <v>6</v>
      </c>
      <c r="D233" s="5" t="s">
        <v>6</v>
      </c>
      <c r="E233" s="5" t="s">
        <v>6</v>
      </c>
      <c r="F233" s="5" t="s">
        <v>6</v>
      </c>
      <c r="G233" s="5" t="s">
        <v>6</v>
      </c>
      <c r="H233" s="5" t="s">
        <v>6</v>
      </c>
      <c r="I233" s="5" t="s">
        <v>6</v>
      </c>
    </row>
    <row r="234" spans="1:9" ht="15">
      <c r="A234" s="4" t="s">
        <v>6</v>
      </c>
      <c r="B234" s="4" t="s">
        <v>9</v>
      </c>
      <c r="C234" s="5" t="s">
        <v>6</v>
      </c>
      <c r="D234" s="5" t="s">
        <v>6</v>
      </c>
      <c r="E234" s="5" t="s">
        <v>6</v>
      </c>
      <c r="F234" s="5" t="s">
        <v>6</v>
      </c>
      <c r="G234" s="5" t="s">
        <v>6</v>
      </c>
      <c r="H234" s="5" t="s">
        <v>6</v>
      </c>
      <c r="I234" s="5" t="s">
        <v>6</v>
      </c>
    </row>
    <row r="237" spans="1:13" ht="15" customHeight="1">
      <c r="A237" s="200" t="s">
        <v>359</v>
      </c>
      <c r="B237" s="200"/>
      <c r="C237" s="200"/>
      <c r="D237" s="200"/>
      <c r="E237" s="200"/>
      <c r="F237" s="200"/>
      <c r="G237" s="200"/>
      <c r="H237" s="200"/>
      <c r="I237" s="200"/>
      <c r="J237" s="200"/>
      <c r="K237" s="200"/>
      <c r="L237" s="200"/>
      <c r="M237" s="200"/>
    </row>
    <row r="238" ht="15">
      <c r="M238" s="3" t="s">
        <v>0</v>
      </c>
    </row>
    <row r="239" spans="1:13" ht="31.5" customHeight="1">
      <c r="A239" s="201" t="s">
        <v>60</v>
      </c>
      <c r="B239" s="201" t="s">
        <v>59</v>
      </c>
      <c r="C239" s="191" t="s">
        <v>30</v>
      </c>
      <c r="D239" s="196" t="s">
        <v>344</v>
      </c>
      <c r="E239" s="198"/>
      <c r="F239" s="191" t="s">
        <v>345</v>
      </c>
      <c r="G239" s="191"/>
      <c r="H239" s="191" t="s">
        <v>346</v>
      </c>
      <c r="I239" s="191"/>
      <c r="J239" s="191" t="s">
        <v>89</v>
      </c>
      <c r="K239" s="191"/>
      <c r="L239" s="191" t="s">
        <v>348</v>
      </c>
      <c r="M239" s="191"/>
    </row>
    <row r="240" spans="1:13" ht="124.5" customHeight="1">
      <c r="A240" s="208"/>
      <c r="B240" s="208"/>
      <c r="C240" s="191"/>
      <c r="D240" s="4" t="s">
        <v>32</v>
      </c>
      <c r="E240" s="4" t="s">
        <v>31</v>
      </c>
      <c r="F240" s="4" t="s">
        <v>32</v>
      </c>
      <c r="G240" s="4" t="s">
        <v>31</v>
      </c>
      <c r="H240" s="4" t="s">
        <v>32</v>
      </c>
      <c r="I240" s="4" t="s">
        <v>31</v>
      </c>
      <c r="J240" s="4" t="s">
        <v>32</v>
      </c>
      <c r="K240" s="4" t="s">
        <v>31</v>
      </c>
      <c r="L240" s="4" t="s">
        <v>32</v>
      </c>
      <c r="M240" s="4" t="s">
        <v>31</v>
      </c>
    </row>
    <row r="241" spans="1:13" ht="15">
      <c r="A241" s="4">
        <v>1</v>
      </c>
      <c r="B241" s="4">
        <v>2</v>
      </c>
      <c r="C241" s="4">
        <v>3</v>
      </c>
      <c r="D241" s="4">
        <v>4</v>
      </c>
      <c r="E241" s="4">
        <v>5</v>
      </c>
      <c r="F241" s="4">
        <v>6</v>
      </c>
      <c r="G241" s="4">
        <v>7</v>
      </c>
      <c r="H241" s="4">
        <v>8</v>
      </c>
      <c r="I241" s="4">
        <v>9</v>
      </c>
      <c r="J241" s="4">
        <v>10</v>
      </c>
      <c r="K241" s="4">
        <v>11</v>
      </c>
      <c r="L241" s="4">
        <v>12</v>
      </c>
      <c r="M241" s="4">
        <v>13</v>
      </c>
    </row>
    <row r="242" spans="1:13" ht="315">
      <c r="A242" s="35" t="s">
        <v>460</v>
      </c>
      <c r="B242" s="4" t="s">
        <v>459</v>
      </c>
      <c r="C242" s="4">
        <v>20080</v>
      </c>
      <c r="D242" s="4" t="s">
        <v>6</v>
      </c>
      <c r="E242" s="4" t="s">
        <v>6</v>
      </c>
      <c r="F242" s="4">
        <v>20080</v>
      </c>
      <c r="G242" s="4">
        <v>100</v>
      </c>
      <c r="H242" s="4" t="s">
        <v>6</v>
      </c>
      <c r="I242" s="4" t="s">
        <v>6</v>
      </c>
      <c r="J242" s="4" t="s">
        <v>6</v>
      </c>
      <c r="K242" s="4" t="s">
        <v>6</v>
      </c>
      <c r="L242" s="4" t="s">
        <v>6</v>
      </c>
      <c r="M242" s="4" t="s">
        <v>6</v>
      </c>
    </row>
    <row r="244" ht="12" customHeight="1"/>
    <row r="245" spans="1:10" ht="48" customHeight="1">
      <c r="A245" s="199" t="s">
        <v>421</v>
      </c>
      <c r="B245" s="199"/>
      <c r="C245" s="199"/>
      <c r="D245" s="199"/>
      <c r="E245" s="199"/>
      <c r="F245" s="199"/>
      <c r="G245" s="199"/>
      <c r="H245" s="199"/>
      <c r="I245" s="199"/>
      <c r="J245" s="199"/>
    </row>
    <row r="246" spans="1:13" ht="33.75" customHeight="1">
      <c r="A246" s="217" t="s">
        <v>361</v>
      </c>
      <c r="B246" s="218"/>
      <c r="C246" s="218"/>
      <c r="D246" s="218"/>
      <c r="E246" s="218"/>
      <c r="F246" s="218"/>
      <c r="G246" s="218"/>
      <c r="H246" s="218"/>
      <c r="I246" s="218"/>
      <c r="J246" s="218"/>
      <c r="K246" s="218"/>
      <c r="L246" s="218"/>
      <c r="M246" s="218"/>
    </row>
    <row r="247" spans="1:10" ht="15" customHeight="1">
      <c r="A247" s="195" t="s">
        <v>362</v>
      </c>
      <c r="B247" s="195"/>
      <c r="C247" s="195"/>
      <c r="D247" s="195"/>
      <c r="E247" s="195"/>
      <c r="F247" s="195"/>
      <c r="G247" s="195"/>
      <c r="H247" s="195"/>
      <c r="I247" s="195"/>
      <c r="J247" s="195"/>
    </row>
    <row r="248" spans="1:10" ht="15" customHeight="1">
      <c r="A248" s="195" t="s">
        <v>374</v>
      </c>
      <c r="B248" s="195"/>
      <c r="C248" s="195"/>
      <c r="D248" s="195"/>
      <c r="E248" s="195"/>
      <c r="F248" s="195"/>
      <c r="G248" s="195"/>
      <c r="H248" s="195"/>
      <c r="I248" s="195"/>
      <c r="J248" s="195"/>
    </row>
    <row r="249" ht="15">
      <c r="J249" s="3" t="s">
        <v>0</v>
      </c>
    </row>
    <row r="250" spans="1:10" ht="72.75" customHeight="1">
      <c r="A250" s="191" t="s">
        <v>33</v>
      </c>
      <c r="B250" s="191" t="s">
        <v>2</v>
      </c>
      <c r="C250" s="191" t="s">
        <v>34</v>
      </c>
      <c r="D250" s="191" t="s">
        <v>61</v>
      </c>
      <c r="E250" s="191" t="s">
        <v>35</v>
      </c>
      <c r="F250" s="191" t="s">
        <v>36</v>
      </c>
      <c r="G250" s="191" t="s">
        <v>62</v>
      </c>
      <c r="H250" s="191" t="s">
        <v>37</v>
      </c>
      <c r="I250" s="191"/>
      <c r="J250" s="191" t="s">
        <v>63</v>
      </c>
    </row>
    <row r="251" spans="1:10" ht="67.5" customHeight="1">
      <c r="A251" s="191"/>
      <c r="B251" s="191"/>
      <c r="C251" s="191"/>
      <c r="D251" s="191"/>
      <c r="E251" s="191"/>
      <c r="F251" s="191"/>
      <c r="G251" s="191"/>
      <c r="H251" s="4" t="s">
        <v>38</v>
      </c>
      <c r="I251" s="4" t="s">
        <v>39</v>
      </c>
      <c r="J251" s="191"/>
    </row>
    <row r="252" spans="1:10" ht="15">
      <c r="A252" s="4">
        <v>1</v>
      </c>
      <c r="B252" s="4">
        <v>2</v>
      </c>
      <c r="C252" s="4">
        <v>3</v>
      </c>
      <c r="D252" s="4">
        <v>4</v>
      </c>
      <c r="E252" s="4">
        <v>5</v>
      </c>
      <c r="F252" s="4">
        <v>6</v>
      </c>
      <c r="G252" s="4">
        <v>7</v>
      </c>
      <c r="H252" s="4">
        <v>8</v>
      </c>
      <c r="I252" s="4">
        <v>9</v>
      </c>
      <c r="J252" s="4">
        <v>10</v>
      </c>
    </row>
    <row r="253" spans="1:12" ht="15">
      <c r="A253" s="20">
        <v>2111</v>
      </c>
      <c r="B253" s="18" t="s">
        <v>98</v>
      </c>
      <c r="C253" s="39">
        <v>15750900</v>
      </c>
      <c r="D253" s="39">
        <v>15750900</v>
      </c>
      <c r="E253" s="4"/>
      <c r="F253" s="4"/>
      <c r="G253" s="4"/>
      <c r="H253" s="4"/>
      <c r="I253" s="4"/>
      <c r="J253" s="39">
        <f>D253+F253</f>
        <v>15750900</v>
      </c>
      <c r="K253" s="36"/>
      <c r="L253" s="70"/>
    </row>
    <row r="254" spans="1:12" ht="15">
      <c r="A254" s="20">
        <v>2120</v>
      </c>
      <c r="B254" s="18" t="s">
        <v>99</v>
      </c>
      <c r="C254" s="39">
        <v>3433600</v>
      </c>
      <c r="D254" s="39">
        <v>3433600</v>
      </c>
      <c r="E254" s="39"/>
      <c r="F254" s="39"/>
      <c r="G254" s="4"/>
      <c r="H254" s="4"/>
      <c r="I254" s="4"/>
      <c r="J254" s="39">
        <f aca="true" t="shared" si="8" ref="J254:J264">D254+F254</f>
        <v>3433600</v>
      </c>
      <c r="K254" s="36"/>
      <c r="L254" s="70"/>
    </row>
    <row r="255" spans="1:15" ht="26.25">
      <c r="A255" s="20">
        <v>2210</v>
      </c>
      <c r="B255" s="18" t="s">
        <v>100</v>
      </c>
      <c r="C255" s="39">
        <v>1587494.09</v>
      </c>
      <c r="D255" s="39">
        <v>1587477.09</v>
      </c>
      <c r="E255" s="39">
        <v>66707</v>
      </c>
      <c r="F255" s="39"/>
      <c r="G255" s="39">
        <f aca="true" t="shared" si="9" ref="G255:G260">F255-E255</f>
        <v>-66707</v>
      </c>
      <c r="H255" s="39"/>
      <c r="I255" s="4"/>
      <c r="J255" s="39">
        <f t="shared" si="8"/>
        <v>1587477.09</v>
      </c>
      <c r="K255" s="36"/>
      <c r="L255" s="70"/>
      <c r="O255" s="1">
        <v>17</v>
      </c>
    </row>
    <row r="256" spans="1:12" ht="26.25">
      <c r="A256" s="20">
        <v>2220</v>
      </c>
      <c r="B256" s="18" t="s">
        <v>101</v>
      </c>
      <c r="C256" s="39">
        <v>220758.95</v>
      </c>
      <c r="D256" s="39">
        <v>220758.95</v>
      </c>
      <c r="E256" s="39"/>
      <c r="F256" s="39"/>
      <c r="G256" s="39"/>
      <c r="H256" s="4"/>
      <c r="I256" s="4"/>
      <c r="J256" s="39">
        <f t="shared" si="8"/>
        <v>220758.95</v>
      </c>
      <c r="K256" s="36"/>
      <c r="L256" s="70"/>
    </row>
    <row r="257" spans="1:12" ht="15">
      <c r="A257" s="20">
        <v>2230</v>
      </c>
      <c r="B257" s="18" t="s">
        <v>102</v>
      </c>
      <c r="C257" s="39">
        <v>1705743.36</v>
      </c>
      <c r="D257" s="39">
        <v>1705743.36</v>
      </c>
      <c r="E257" s="39"/>
      <c r="F257" s="39"/>
      <c r="G257" s="39"/>
      <c r="H257" s="4"/>
      <c r="I257" s="4"/>
      <c r="J257" s="39">
        <f t="shared" si="8"/>
        <v>1705743.36</v>
      </c>
      <c r="K257" s="36"/>
      <c r="L257" s="70"/>
    </row>
    <row r="258" spans="1:12" ht="15">
      <c r="A258" s="20">
        <v>2240</v>
      </c>
      <c r="B258" s="18" t="s">
        <v>103</v>
      </c>
      <c r="C258" s="39">
        <v>1107710</v>
      </c>
      <c r="D258" s="39">
        <v>1107710</v>
      </c>
      <c r="E258" s="39">
        <v>14294</v>
      </c>
      <c r="F258" s="39"/>
      <c r="G258" s="39">
        <f t="shared" si="9"/>
        <v>-14294</v>
      </c>
      <c r="H258" s="39"/>
      <c r="I258" s="4"/>
      <c r="J258" s="39">
        <f t="shared" si="8"/>
        <v>1107710</v>
      </c>
      <c r="K258" s="36"/>
      <c r="L258" s="70"/>
    </row>
    <row r="259" spans="1:12" ht="15">
      <c r="A259" s="20">
        <v>2250</v>
      </c>
      <c r="B259" s="18" t="s">
        <v>104</v>
      </c>
      <c r="C259" s="39">
        <v>15057.33</v>
      </c>
      <c r="D259" s="39">
        <v>15057.33</v>
      </c>
      <c r="E259" s="39">
        <v>300</v>
      </c>
      <c r="F259" s="39"/>
      <c r="G259" s="39">
        <f t="shared" si="9"/>
        <v>-300</v>
      </c>
      <c r="H259" s="39"/>
      <c r="I259" s="4"/>
      <c r="J259" s="39">
        <f t="shared" si="8"/>
        <v>15057.33</v>
      </c>
      <c r="K259" s="36"/>
      <c r="L259" s="70"/>
    </row>
    <row r="260" spans="1:12" ht="26.25">
      <c r="A260" s="20">
        <v>2270</v>
      </c>
      <c r="B260" s="151" t="s">
        <v>105</v>
      </c>
      <c r="C260" s="152">
        <v>2553062.54</v>
      </c>
      <c r="D260" s="167">
        <v>2553062.54</v>
      </c>
      <c r="E260" s="4">
        <v>222657</v>
      </c>
      <c r="F260" s="4"/>
      <c r="G260" s="39">
        <f t="shared" si="9"/>
        <v>-222657</v>
      </c>
      <c r="H260" s="39"/>
      <c r="I260" s="4"/>
      <c r="J260" s="39">
        <f t="shared" si="8"/>
        <v>2553062.54</v>
      </c>
      <c r="K260" s="36"/>
      <c r="L260" s="166"/>
    </row>
    <row r="261" spans="1:12" ht="39">
      <c r="A261" s="20">
        <v>2282</v>
      </c>
      <c r="B261" s="18" t="s">
        <v>106</v>
      </c>
      <c r="C261" s="39">
        <v>34336.56</v>
      </c>
      <c r="D261" s="39">
        <v>34336.56</v>
      </c>
      <c r="E261" s="4"/>
      <c r="F261" s="4"/>
      <c r="G261" s="4"/>
      <c r="H261" s="4"/>
      <c r="I261" s="4"/>
      <c r="J261" s="39">
        <f t="shared" si="8"/>
        <v>34336.56</v>
      </c>
      <c r="K261" s="36"/>
      <c r="L261" s="70"/>
    </row>
    <row r="262" spans="1:12" ht="15">
      <c r="A262" s="19">
        <v>2800</v>
      </c>
      <c r="B262" s="18" t="s">
        <v>108</v>
      </c>
      <c r="C262" s="39">
        <v>9745.87</v>
      </c>
      <c r="D262" s="39">
        <v>9745.87</v>
      </c>
      <c r="E262" s="4"/>
      <c r="F262" s="4"/>
      <c r="G262" s="4"/>
      <c r="H262" s="4"/>
      <c r="I262" s="4"/>
      <c r="J262" s="39">
        <f t="shared" si="8"/>
        <v>9745.87</v>
      </c>
      <c r="K262" s="36"/>
      <c r="L262" s="70"/>
    </row>
    <row r="263" spans="1:12" ht="26.25">
      <c r="A263" s="20">
        <v>3110</v>
      </c>
      <c r="B263" s="18" t="s">
        <v>109</v>
      </c>
      <c r="C263" s="39">
        <v>1221994.75</v>
      </c>
      <c r="D263" s="39">
        <v>1221994.75</v>
      </c>
      <c r="E263" s="4"/>
      <c r="F263" s="4"/>
      <c r="G263" s="4"/>
      <c r="H263" s="4"/>
      <c r="I263" s="4"/>
      <c r="J263" s="39">
        <f t="shared" si="8"/>
        <v>1221994.75</v>
      </c>
      <c r="K263" s="36"/>
      <c r="L263" s="70"/>
    </row>
    <row r="264" spans="1:12" ht="15">
      <c r="A264" s="20">
        <v>3132</v>
      </c>
      <c r="B264" s="18" t="s">
        <v>110</v>
      </c>
      <c r="C264" s="39">
        <v>84978</v>
      </c>
      <c r="D264" s="39">
        <v>84978</v>
      </c>
      <c r="E264" s="4"/>
      <c r="F264" s="4"/>
      <c r="G264" s="4"/>
      <c r="H264" s="4"/>
      <c r="I264" s="4" t="s">
        <v>6</v>
      </c>
      <c r="J264" s="39">
        <f t="shared" si="8"/>
        <v>84978</v>
      </c>
      <c r="K264" s="36"/>
      <c r="L264" s="70"/>
    </row>
    <row r="265" spans="1:12" ht="15">
      <c r="A265" s="4" t="s">
        <v>6</v>
      </c>
      <c r="B265" s="4" t="s">
        <v>9</v>
      </c>
      <c r="C265" s="38">
        <f aca="true" t="shared" si="10" ref="C265:J265">SUM(C253:C264)</f>
        <v>27725381.449999996</v>
      </c>
      <c r="D265" s="38">
        <f t="shared" si="10"/>
        <v>27725364.449999996</v>
      </c>
      <c r="E265" s="39">
        <f t="shared" si="10"/>
        <v>303958</v>
      </c>
      <c r="F265" s="39">
        <f t="shared" si="10"/>
        <v>0</v>
      </c>
      <c r="G265" s="39">
        <f t="shared" si="10"/>
        <v>-303958</v>
      </c>
      <c r="H265" s="41">
        <f t="shared" si="10"/>
        <v>0</v>
      </c>
      <c r="I265" s="28">
        <f t="shared" si="10"/>
        <v>0</v>
      </c>
      <c r="J265" s="41">
        <f t="shared" si="10"/>
        <v>27725364.449999996</v>
      </c>
      <c r="L265" s="8"/>
    </row>
    <row r="267" ht="10.5" customHeight="1"/>
    <row r="268" spans="1:12" ht="15" customHeight="1">
      <c r="A268" s="206" t="s">
        <v>363</v>
      </c>
      <c r="B268" s="206"/>
      <c r="C268" s="206"/>
      <c r="D268" s="206"/>
      <c r="E268" s="206"/>
      <c r="F268" s="206"/>
      <c r="G268" s="206"/>
      <c r="H268" s="206"/>
      <c r="I268" s="206"/>
      <c r="J268" s="206"/>
      <c r="K268" s="206"/>
      <c r="L268" s="206"/>
    </row>
    <row r="269" ht="15">
      <c r="L269" s="3" t="s">
        <v>0</v>
      </c>
    </row>
    <row r="270" spans="1:12" ht="15">
      <c r="A270" s="191" t="s">
        <v>33</v>
      </c>
      <c r="B270" s="191" t="s">
        <v>2</v>
      </c>
      <c r="C270" s="204" t="s">
        <v>93</v>
      </c>
      <c r="D270" s="216"/>
      <c r="E270" s="216"/>
      <c r="F270" s="216"/>
      <c r="G270" s="205"/>
      <c r="H270" s="207" t="s">
        <v>94</v>
      </c>
      <c r="I270" s="207"/>
      <c r="J270" s="207"/>
      <c r="K270" s="207"/>
      <c r="L270" s="207"/>
    </row>
    <row r="271" spans="1:12" ht="119.25" customHeight="1">
      <c r="A271" s="191"/>
      <c r="B271" s="191"/>
      <c r="C271" s="191" t="s">
        <v>40</v>
      </c>
      <c r="D271" s="191" t="s">
        <v>41</v>
      </c>
      <c r="E271" s="191" t="s">
        <v>42</v>
      </c>
      <c r="F271" s="191"/>
      <c r="G271" s="191" t="s">
        <v>64</v>
      </c>
      <c r="H271" s="191" t="s">
        <v>43</v>
      </c>
      <c r="I271" s="191" t="s">
        <v>65</v>
      </c>
      <c r="J271" s="191" t="s">
        <v>42</v>
      </c>
      <c r="K271" s="191"/>
      <c r="L271" s="191" t="s">
        <v>66</v>
      </c>
    </row>
    <row r="272" spans="1:12" ht="30">
      <c r="A272" s="191"/>
      <c r="B272" s="191"/>
      <c r="C272" s="191"/>
      <c r="D272" s="191"/>
      <c r="E272" s="4" t="s">
        <v>38</v>
      </c>
      <c r="F272" s="4" t="s">
        <v>39</v>
      </c>
      <c r="G272" s="191"/>
      <c r="H272" s="191"/>
      <c r="I272" s="191"/>
      <c r="J272" s="4" t="s">
        <v>38</v>
      </c>
      <c r="K272" s="4" t="s">
        <v>39</v>
      </c>
      <c r="L272" s="191"/>
    </row>
    <row r="273" spans="1:12" ht="15">
      <c r="A273" s="4">
        <v>1</v>
      </c>
      <c r="B273" s="4">
        <v>2</v>
      </c>
      <c r="C273" s="4">
        <v>3</v>
      </c>
      <c r="D273" s="4">
        <v>4</v>
      </c>
      <c r="E273" s="4">
        <v>5</v>
      </c>
      <c r="F273" s="4">
        <v>6</v>
      </c>
      <c r="G273" s="4">
        <v>7</v>
      </c>
      <c r="H273" s="4">
        <v>8</v>
      </c>
      <c r="I273" s="4">
        <v>9</v>
      </c>
      <c r="J273" s="4">
        <v>10</v>
      </c>
      <c r="K273" s="4">
        <v>11</v>
      </c>
      <c r="L273" s="4">
        <v>12</v>
      </c>
    </row>
    <row r="274" spans="1:14" ht="15">
      <c r="A274" s="20">
        <v>2111</v>
      </c>
      <c r="B274" s="18" t="s">
        <v>98</v>
      </c>
      <c r="C274" s="38">
        <v>19297300</v>
      </c>
      <c r="D274" s="39">
        <v>0</v>
      </c>
      <c r="E274" s="39"/>
      <c r="F274" s="39"/>
      <c r="G274" s="39">
        <f>C274-E274</f>
        <v>19297300</v>
      </c>
      <c r="H274" s="39">
        <f aca="true" t="shared" si="11" ref="H274:H283">N66</f>
        <v>23241400</v>
      </c>
      <c r="I274" s="39"/>
      <c r="J274" s="39"/>
      <c r="K274" s="39"/>
      <c r="L274" s="39">
        <f>H274-I274</f>
        <v>23241400</v>
      </c>
      <c r="N274" s="153"/>
    </row>
    <row r="275" spans="1:14" ht="15">
      <c r="A275" s="20">
        <v>2120</v>
      </c>
      <c r="B275" s="18" t="s">
        <v>99</v>
      </c>
      <c r="C275" s="38">
        <v>3907137</v>
      </c>
      <c r="D275" s="39">
        <v>0</v>
      </c>
      <c r="E275" s="39"/>
      <c r="F275" s="39"/>
      <c r="G275" s="39">
        <f aca="true" t="shared" si="12" ref="G275:G286">C275-E275</f>
        <v>3907137</v>
      </c>
      <c r="H275" s="39">
        <f t="shared" si="11"/>
        <v>5117000</v>
      </c>
      <c r="I275" s="39"/>
      <c r="J275" s="39"/>
      <c r="K275" s="39"/>
      <c r="L275" s="39">
        <f aca="true" t="shared" si="13" ref="L275:L286">H275-I275</f>
        <v>5117000</v>
      </c>
      <c r="N275" s="153"/>
    </row>
    <row r="276" spans="1:14" ht="26.25">
      <c r="A276" s="20">
        <v>2210</v>
      </c>
      <c r="B276" s="18" t="s">
        <v>100</v>
      </c>
      <c r="C276" s="38">
        <v>1842000</v>
      </c>
      <c r="D276" s="39">
        <v>0</v>
      </c>
      <c r="E276" s="39"/>
      <c r="F276" s="39"/>
      <c r="G276" s="39">
        <f t="shared" si="12"/>
        <v>1842000</v>
      </c>
      <c r="H276" s="39">
        <f t="shared" si="11"/>
        <v>1943500</v>
      </c>
      <c r="I276" s="39"/>
      <c r="J276" s="39"/>
      <c r="K276" s="39"/>
      <c r="L276" s="39">
        <f t="shared" si="13"/>
        <v>1943500</v>
      </c>
      <c r="N276" s="153"/>
    </row>
    <row r="277" spans="1:14" ht="26.25">
      <c r="A277" s="20">
        <v>2220</v>
      </c>
      <c r="B277" s="18" t="s">
        <v>101</v>
      </c>
      <c r="C277" s="38">
        <v>248000</v>
      </c>
      <c r="D277" s="39">
        <v>0</v>
      </c>
      <c r="E277" s="39"/>
      <c r="F277" s="39"/>
      <c r="G277" s="39">
        <f t="shared" si="12"/>
        <v>248000</v>
      </c>
      <c r="H277" s="39">
        <f t="shared" si="11"/>
        <v>261600</v>
      </c>
      <c r="I277" s="39"/>
      <c r="J277" s="39"/>
      <c r="K277" s="39"/>
      <c r="L277" s="39">
        <f t="shared" si="13"/>
        <v>261600</v>
      </c>
      <c r="N277" s="153"/>
    </row>
    <row r="278" spans="1:14" ht="15">
      <c r="A278" s="20">
        <v>2230</v>
      </c>
      <c r="B278" s="18" t="s">
        <v>102</v>
      </c>
      <c r="C278" s="38">
        <v>1670000</v>
      </c>
      <c r="D278" s="39">
        <v>0</v>
      </c>
      <c r="E278" s="39"/>
      <c r="F278" s="39"/>
      <c r="G278" s="39">
        <f t="shared" si="12"/>
        <v>1670000</v>
      </c>
      <c r="H278" s="39">
        <f t="shared" si="11"/>
        <v>1761800</v>
      </c>
      <c r="I278" s="39"/>
      <c r="J278" s="39"/>
      <c r="K278" s="39"/>
      <c r="L278" s="39">
        <f t="shared" si="13"/>
        <v>1761800</v>
      </c>
      <c r="N278" s="153"/>
    </row>
    <row r="279" spans="1:14" ht="15">
      <c r="A279" s="20">
        <v>2240</v>
      </c>
      <c r="B279" s="18" t="s">
        <v>103</v>
      </c>
      <c r="C279" s="38">
        <v>1997183</v>
      </c>
      <c r="D279" s="39">
        <v>0</v>
      </c>
      <c r="E279" s="39"/>
      <c r="F279" s="39"/>
      <c r="G279" s="39">
        <f t="shared" si="12"/>
        <v>1997183</v>
      </c>
      <c r="H279" s="39">
        <f t="shared" si="11"/>
        <v>2107100</v>
      </c>
      <c r="I279" s="39"/>
      <c r="J279" s="39"/>
      <c r="K279" s="39"/>
      <c r="L279" s="39">
        <f t="shared" si="13"/>
        <v>2107100</v>
      </c>
      <c r="N279" s="153"/>
    </row>
    <row r="280" spans="1:14" ht="15">
      <c r="A280" s="20">
        <v>2250</v>
      </c>
      <c r="B280" s="18" t="s">
        <v>104</v>
      </c>
      <c r="C280" s="38">
        <v>65000</v>
      </c>
      <c r="D280" s="39">
        <v>0</v>
      </c>
      <c r="E280" s="39"/>
      <c r="F280" s="39"/>
      <c r="G280" s="39">
        <f t="shared" si="12"/>
        <v>65000</v>
      </c>
      <c r="H280" s="39">
        <f t="shared" si="11"/>
        <v>68600</v>
      </c>
      <c r="I280" s="39"/>
      <c r="J280" s="39"/>
      <c r="K280" s="39"/>
      <c r="L280" s="39">
        <f t="shared" si="13"/>
        <v>68600</v>
      </c>
      <c r="N280" s="153"/>
    </row>
    <row r="281" spans="1:14" ht="26.25">
      <c r="A281" s="20">
        <v>2270</v>
      </c>
      <c r="B281" s="18" t="s">
        <v>105</v>
      </c>
      <c r="C281" s="38">
        <v>3679200</v>
      </c>
      <c r="D281" s="39">
        <v>0</v>
      </c>
      <c r="E281" s="39"/>
      <c r="F281" s="39"/>
      <c r="G281" s="39">
        <f t="shared" si="12"/>
        <v>3679200</v>
      </c>
      <c r="H281" s="39">
        <f t="shared" si="11"/>
        <v>2882400</v>
      </c>
      <c r="I281" s="39"/>
      <c r="J281" s="39"/>
      <c r="K281" s="39"/>
      <c r="L281" s="39">
        <f t="shared" si="13"/>
        <v>2882400</v>
      </c>
      <c r="N281" s="153"/>
    </row>
    <row r="282" spans="1:14" ht="39">
      <c r="A282" s="20">
        <v>2282</v>
      </c>
      <c r="B282" s="18" t="s">
        <v>106</v>
      </c>
      <c r="C282" s="38">
        <v>76000</v>
      </c>
      <c r="D282" s="39">
        <v>0</v>
      </c>
      <c r="E282" s="39"/>
      <c r="F282" s="39"/>
      <c r="G282" s="39">
        <f t="shared" si="12"/>
        <v>76000</v>
      </c>
      <c r="H282" s="39">
        <f t="shared" si="11"/>
        <v>82000</v>
      </c>
      <c r="I282" s="39"/>
      <c r="J282" s="39"/>
      <c r="K282" s="39"/>
      <c r="L282" s="39">
        <f t="shared" si="13"/>
        <v>82000</v>
      </c>
      <c r="N282" s="153"/>
    </row>
    <row r="283" spans="1:14" ht="15">
      <c r="A283" s="19">
        <v>2800</v>
      </c>
      <c r="B283" s="18" t="s">
        <v>108</v>
      </c>
      <c r="C283" s="38">
        <v>3000</v>
      </c>
      <c r="D283" s="39">
        <v>0</v>
      </c>
      <c r="E283" s="39"/>
      <c r="F283" s="39"/>
      <c r="G283" s="39">
        <f t="shared" si="12"/>
        <v>3000</v>
      </c>
      <c r="H283" s="39">
        <f t="shared" si="11"/>
        <v>3200</v>
      </c>
      <c r="I283" s="39"/>
      <c r="J283" s="39"/>
      <c r="K283" s="39"/>
      <c r="L283" s="39">
        <f t="shared" si="13"/>
        <v>3200</v>
      </c>
      <c r="N283" s="153"/>
    </row>
    <row r="284" spans="1:14" ht="26.25">
      <c r="A284" s="20">
        <v>3110</v>
      </c>
      <c r="B284" s="18" t="s">
        <v>109</v>
      </c>
      <c r="C284" s="38">
        <v>0</v>
      </c>
      <c r="D284" s="39">
        <v>0</v>
      </c>
      <c r="E284" s="39"/>
      <c r="F284" s="39"/>
      <c r="G284" s="39">
        <f t="shared" si="12"/>
        <v>0</v>
      </c>
      <c r="H284" s="39">
        <v>25000</v>
      </c>
      <c r="I284" s="39"/>
      <c r="J284" s="39"/>
      <c r="K284" s="39"/>
      <c r="L284" s="39">
        <f t="shared" si="13"/>
        <v>25000</v>
      </c>
      <c r="N284" s="153"/>
    </row>
    <row r="285" spans="1:14" ht="15">
      <c r="A285" s="20">
        <v>3132</v>
      </c>
      <c r="B285" s="18" t="s">
        <v>110</v>
      </c>
      <c r="C285" s="38">
        <v>362680</v>
      </c>
      <c r="D285" s="39">
        <v>0</v>
      </c>
      <c r="E285" s="39"/>
      <c r="F285" s="39"/>
      <c r="G285" s="39">
        <f t="shared" si="12"/>
        <v>362680</v>
      </c>
      <c r="H285" s="39"/>
      <c r="I285" s="39"/>
      <c r="J285" s="39"/>
      <c r="K285" s="39"/>
      <c r="L285" s="39">
        <f t="shared" si="13"/>
        <v>0</v>
      </c>
      <c r="N285" s="153"/>
    </row>
    <row r="286" spans="1:14" ht="26.25">
      <c r="A286" s="20">
        <v>3142</v>
      </c>
      <c r="B286" s="18" t="s">
        <v>111</v>
      </c>
      <c r="C286" s="38">
        <f>J78</f>
        <v>0</v>
      </c>
      <c r="D286" s="39">
        <v>0</v>
      </c>
      <c r="E286" s="39"/>
      <c r="F286" s="39"/>
      <c r="G286" s="39">
        <f t="shared" si="12"/>
        <v>0</v>
      </c>
      <c r="H286" s="39"/>
      <c r="I286" s="39"/>
      <c r="J286" s="39"/>
      <c r="K286" s="39"/>
      <c r="L286" s="39">
        <f t="shared" si="13"/>
        <v>0</v>
      </c>
      <c r="N286" s="153"/>
    </row>
    <row r="287" spans="1:14" ht="15">
      <c r="A287" s="4" t="s">
        <v>6</v>
      </c>
      <c r="B287" s="4" t="s">
        <v>9</v>
      </c>
      <c r="C287" s="38">
        <f aca="true" t="shared" si="14" ref="C287:L287">SUM(C274:C286)</f>
        <v>33147500</v>
      </c>
      <c r="D287" s="39">
        <f t="shared" si="14"/>
        <v>0</v>
      </c>
      <c r="E287" s="39">
        <f t="shared" si="14"/>
        <v>0</v>
      </c>
      <c r="F287" s="39">
        <f t="shared" si="14"/>
        <v>0</v>
      </c>
      <c r="G287" s="39">
        <f t="shared" si="14"/>
        <v>33147500</v>
      </c>
      <c r="H287" s="39">
        <f t="shared" si="14"/>
        <v>37493600</v>
      </c>
      <c r="I287" s="39">
        <f t="shared" si="14"/>
        <v>0</v>
      </c>
      <c r="J287" s="39">
        <f t="shared" si="14"/>
        <v>0</v>
      </c>
      <c r="K287" s="39">
        <f t="shared" si="14"/>
        <v>0</v>
      </c>
      <c r="L287" s="38">
        <f t="shared" si="14"/>
        <v>37493600</v>
      </c>
      <c r="N287" s="154"/>
    </row>
    <row r="290" spans="1:9" ht="15" customHeight="1">
      <c r="A290" s="200" t="s">
        <v>383</v>
      </c>
      <c r="B290" s="200"/>
      <c r="C290" s="200"/>
      <c r="D290" s="200"/>
      <c r="E290" s="200"/>
      <c r="F290" s="200"/>
      <c r="G290" s="200"/>
      <c r="H290" s="200"/>
      <c r="I290" s="200"/>
    </row>
    <row r="291" ht="15">
      <c r="I291" s="3" t="s">
        <v>0</v>
      </c>
    </row>
    <row r="292" spans="1:9" ht="136.5" customHeight="1">
      <c r="A292" s="4" t="s">
        <v>33</v>
      </c>
      <c r="B292" s="4" t="s">
        <v>2</v>
      </c>
      <c r="C292" s="4" t="s">
        <v>34</v>
      </c>
      <c r="D292" s="4" t="s">
        <v>44</v>
      </c>
      <c r="E292" s="4" t="s">
        <v>155</v>
      </c>
      <c r="F292" s="4" t="s">
        <v>364</v>
      </c>
      <c r="G292" s="4" t="s">
        <v>365</v>
      </c>
      <c r="H292" s="4" t="s">
        <v>45</v>
      </c>
      <c r="I292" s="4" t="s">
        <v>46</v>
      </c>
    </row>
    <row r="293" spans="1:9" ht="16.5" customHeight="1">
      <c r="A293" s="4">
        <v>1</v>
      </c>
      <c r="B293" s="4">
        <v>2</v>
      </c>
      <c r="C293" s="4">
        <v>3</v>
      </c>
      <c r="D293" s="4">
        <v>4</v>
      </c>
      <c r="E293" s="4">
        <v>5</v>
      </c>
      <c r="F293" s="4">
        <v>6</v>
      </c>
      <c r="G293" s="4">
        <v>7</v>
      </c>
      <c r="H293" s="4">
        <v>8</v>
      </c>
      <c r="I293" s="4">
        <v>9</v>
      </c>
    </row>
    <row r="294" spans="1:9" ht="15">
      <c r="A294" s="20">
        <v>2111</v>
      </c>
      <c r="B294" s="18" t="s">
        <v>98</v>
      </c>
      <c r="C294" s="39">
        <v>15750900</v>
      </c>
      <c r="D294" s="39">
        <v>15750900</v>
      </c>
      <c r="E294" s="4">
        <v>0</v>
      </c>
      <c r="F294" s="4">
        <v>0</v>
      </c>
      <c r="G294" s="4">
        <v>0</v>
      </c>
      <c r="H294" s="4"/>
      <c r="I294" s="4"/>
    </row>
    <row r="295" spans="1:9" ht="15">
      <c r="A295" s="20">
        <v>2120</v>
      </c>
      <c r="B295" s="18" t="s">
        <v>99</v>
      </c>
      <c r="C295" s="39">
        <v>3433600</v>
      </c>
      <c r="D295" s="39">
        <v>3433600</v>
      </c>
      <c r="E295" s="4">
        <v>0</v>
      </c>
      <c r="F295" s="4">
        <v>0</v>
      </c>
      <c r="G295" s="4">
        <v>0</v>
      </c>
      <c r="H295" s="4" t="s">
        <v>6</v>
      </c>
      <c r="I295" s="4" t="s">
        <v>6</v>
      </c>
    </row>
    <row r="296" spans="1:9" ht="26.25">
      <c r="A296" s="20">
        <v>2210</v>
      </c>
      <c r="B296" s="18" t="s">
        <v>100</v>
      </c>
      <c r="C296" s="39">
        <v>1587494.09</v>
      </c>
      <c r="D296" s="39">
        <v>1587477.09</v>
      </c>
      <c r="E296" s="4">
        <v>0</v>
      </c>
      <c r="F296" s="4">
        <v>0</v>
      </c>
      <c r="G296" s="4">
        <v>0</v>
      </c>
      <c r="H296" s="4"/>
      <c r="I296" s="4"/>
    </row>
    <row r="297" spans="1:9" ht="16.5" customHeight="1">
      <c r="A297" s="20">
        <v>2220</v>
      </c>
      <c r="B297" s="18" t="s">
        <v>101</v>
      </c>
      <c r="C297" s="39">
        <v>220758.95</v>
      </c>
      <c r="D297" s="39">
        <v>220758.95</v>
      </c>
      <c r="E297" s="4">
        <v>0</v>
      </c>
      <c r="F297" s="4">
        <v>0</v>
      </c>
      <c r="G297" s="4">
        <v>0</v>
      </c>
      <c r="H297" s="4" t="s">
        <v>6</v>
      </c>
      <c r="I297" s="4" t="s">
        <v>6</v>
      </c>
    </row>
    <row r="298" spans="1:9" ht="15">
      <c r="A298" s="20">
        <v>2230</v>
      </c>
      <c r="B298" s="18" t="s">
        <v>102</v>
      </c>
      <c r="C298" s="39">
        <v>1705743.36</v>
      </c>
      <c r="D298" s="39">
        <v>1705743.36</v>
      </c>
      <c r="E298" s="4">
        <v>0</v>
      </c>
      <c r="F298" s="4">
        <v>0</v>
      </c>
      <c r="G298" s="4">
        <v>0</v>
      </c>
      <c r="H298" s="4" t="s">
        <v>6</v>
      </c>
      <c r="I298" s="4" t="s">
        <v>6</v>
      </c>
    </row>
    <row r="299" spans="1:9" ht="15">
      <c r="A299" s="20">
        <v>2240</v>
      </c>
      <c r="B299" s="18" t="s">
        <v>103</v>
      </c>
      <c r="C299" s="39">
        <v>1107710</v>
      </c>
      <c r="D299" s="39">
        <v>1107710</v>
      </c>
      <c r="E299" s="4">
        <v>0</v>
      </c>
      <c r="F299" s="4">
        <v>0</v>
      </c>
      <c r="G299" s="4">
        <v>0</v>
      </c>
      <c r="H299" s="4"/>
      <c r="I299" s="4"/>
    </row>
    <row r="300" spans="1:9" ht="15">
      <c r="A300" s="20">
        <v>2250</v>
      </c>
      <c r="B300" s="18" t="s">
        <v>104</v>
      </c>
      <c r="C300" s="39">
        <v>15057.33</v>
      </c>
      <c r="D300" s="39">
        <v>15057.33</v>
      </c>
      <c r="E300" s="4">
        <v>0</v>
      </c>
      <c r="F300" s="4">
        <v>0</v>
      </c>
      <c r="G300" s="4">
        <v>0</v>
      </c>
      <c r="H300" s="4"/>
      <c r="I300" s="4"/>
    </row>
    <row r="301" spans="1:9" ht="26.25">
      <c r="A301" s="20">
        <v>2270</v>
      </c>
      <c r="B301" s="18" t="s">
        <v>105</v>
      </c>
      <c r="C301" s="152">
        <v>2553062.54</v>
      </c>
      <c r="D301" s="167">
        <v>2553062.54</v>
      </c>
      <c r="E301" s="4">
        <v>0</v>
      </c>
      <c r="F301" s="4">
        <v>0</v>
      </c>
      <c r="G301" s="4">
        <v>0</v>
      </c>
      <c r="H301" s="4"/>
      <c r="I301" s="4"/>
    </row>
    <row r="302" spans="1:9" ht="39">
      <c r="A302" s="20">
        <v>2282</v>
      </c>
      <c r="B302" s="18" t="s">
        <v>106</v>
      </c>
      <c r="C302" s="39">
        <v>34336.56</v>
      </c>
      <c r="D302" s="39">
        <v>34336.56</v>
      </c>
      <c r="E302" s="4">
        <v>0</v>
      </c>
      <c r="F302" s="4">
        <v>0</v>
      </c>
      <c r="G302" s="4">
        <v>0</v>
      </c>
      <c r="H302" s="4"/>
      <c r="I302" s="4"/>
    </row>
    <row r="303" spans="1:9" ht="15">
      <c r="A303" s="19">
        <v>2800</v>
      </c>
      <c r="B303" s="18" t="s">
        <v>108</v>
      </c>
      <c r="C303" s="39">
        <v>9745.87</v>
      </c>
      <c r="D303" s="39">
        <v>9745.87</v>
      </c>
      <c r="E303" s="4">
        <v>0</v>
      </c>
      <c r="F303" s="4">
        <v>0</v>
      </c>
      <c r="G303" s="4">
        <v>0</v>
      </c>
      <c r="H303" s="4" t="s">
        <v>6</v>
      </c>
      <c r="I303" s="4" t="s">
        <v>6</v>
      </c>
    </row>
    <row r="304" spans="1:9" ht="26.25">
      <c r="A304" s="20">
        <v>3110</v>
      </c>
      <c r="B304" s="18" t="s">
        <v>109</v>
      </c>
      <c r="C304" s="39">
        <v>1221994.75</v>
      </c>
      <c r="D304" s="39">
        <v>1221994.75</v>
      </c>
      <c r="E304" s="4"/>
      <c r="F304" s="4"/>
      <c r="G304" s="4"/>
      <c r="H304" s="4"/>
      <c r="I304" s="4"/>
    </row>
    <row r="305" spans="1:9" ht="16.5" customHeight="1">
      <c r="A305" s="20">
        <v>3132</v>
      </c>
      <c r="B305" s="18" t="s">
        <v>110</v>
      </c>
      <c r="C305" s="39">
        <v>84978</v>
      </c>
      <c r="D305" s="39">
        <v>84978</v>
      </c>
      <c r="E305" s="4"/>
      <c r="F305" s="4"/>
      <c r="G305" s="4"/>
      <c r="H305" s="4" t="s">
        <v>6</v>
      </c>
      <c r="I305" s="4" t="s">
        <v>6</v>
      </c>
    </row>
    <row r="306" spans="1:9" ht="15">
      <c r="A306" s="4" t="s">
        <v>6</v>
      </c>
      <c r="B306" s="4" t="s">
        <v>9</v>
      </c>
      <c r="C306" s="39">
        <f>SUM(C294:C305)</f>
        <v>27725381.449999996</v>
      </c>
      <c r="D306" s="39">
        <f>SUM(D294:D305)</f>
        <v>27725364.449999996</v>
      </c>
      <c r="E306" s="4">
        <f>SUM(E294:E305)</f>
        <v>0</v>
      </c>
      <c r="F306" s="4">
        <f>SUM(F294:F305)</f>
        <v>0</v>
      </c>
      <c r="G306" s="4">
        <f>SUM(G294:G305)</f>
        <v>0</v>
      </c>
      <c r="H306" s="4" t="s">
        <v>6</v>
      </c>
      <c r="I306" s="4" t="s">
        <v>6</v>
      </c>
    </row>
    <row r="308" spans="1:9" ht="15" customHeight="1">
      <c r="A308" s="228" t="s">
        <v>422</v>
      </c>
      <c r="B308" s="228"/>
      <c r="C308" s="228"/>
      <c r="D308" s="228"/>
      <c r="E308" s="228"/>
      <c r="F308" s="228"/>
      <c r="G308" s="228"/>
      <c r="H308" s="228"/>
      <c r="I308" s="228"/>
    </row>
    <row r="309" spans="1:9" ht="63" customHeight="1">
      <c r="A309" s="217" t="s">
        <v>423</v>
      </c>
      <c r="B309" s="229"/>
      <c r="C309" s="229"/>
      <c r="D309" s="229"/>
      <c r="E309" s="229"/>
      <c r="F309" s="229"/>
      <c r="G309" s="229"/>
      <c r="H309" s="229"/>
      <c r="I309" s="229"/>
    </row>
    <row r="310" spans="1:9" ht="45.75" customHeight="1">
      <c r="A310" s="199" t="s">
        <v>424</v>
      </c>
      <c r="B310" s="199"/>
      <c r="C310" s="199"/>
      <c r="D310" s="199"/>
      <c r="E310" s="199"/>
      <c r="F310" s="199"/>
      <c r="G310" s="199"/>
      <c r="H310" s="199"/>
      <c r="I310" s="199"/>
    </row>
    <row r="311" spans="1:9" ht="50.25" customHeight="1">
      <c r="A311" s="217" t="s">
        <v>167</v>
      </c>
      <c r="B311" s="224"/>
      <c r="C311" s="224"/>
      <c r="D311" s="224"/>
      <c r="E311" s="224"/>
      <c r="F311" s="224"/>
      <c r="G311" s="224"/>
      <c r="H311" s="224"/>
      <c r="I311" s="224"/>
    </row>
    <row r="312" spans="1:9" s="12" customFormat="1" ht="30.75" customHeight="1">
      <c r="A312" s="212" t="s">
        <v>462</v>
      </c>
      <c r="B312" s="212"/>
      <c r="C312" s="10"/>
      <c r="D312" s="11"/>
      <c r="G312" s="190" t="s">
        <v>461</v>
      </c>
      <c r="H312" s="190"/>
      <c r="I312" s="190"/>
    </row>
    <row r="313" spans="1:9" s="8" customFormat="1" ht="15" customHeight="1">
      <c r="A313" s="9"/>
      <c r="D313" s="7" t="s">
        <v>47</v>
      </c>
      <c r="G313" s="211" t="s">
        <v>48</v>
      </c>
      <c r="H313" s="211"/>
      <c r="I313" s="211"/>
    </row>
    <row r="314" spans="1:9" s="12" customFormat="1" ht="12.75" customHeight="1">
      <c r="A314" s="212" t="s">
        <v>71</v>
      </c>
      <c r="B314" s="212"/>
      <c r="C314" s="10"/>
      <c r="D314" s="11"/>
      <c r="G314" s="190" t="s">
        <v>396</v>
      </c>
      <c r="H314" s="190"/>
      <c r="I314" s="190"/>
    </row>
    <row r="315" spans="1:9" s="8" customFormat="1" ht="15" customHeight="1">
      <c r="A315" s="9"/>
      <c r="D315" s="7" t="s">
        <v>47</v>
      </c>
      <c r="G315" s="211" t="s">
        <v>48</v>
      </c>
      <c r="H315" s="211"/>
      <c r="I315" s="211"/>
    </row>
  </sheetData>
  <sheetProtection/>
  <mergeCells count="174">
    <mergeCell ref="F10:I10"/>
    <mergeCell ref="F11:I11"/>
    <mergeCell ref="G313:I313"/>
    <mergeCell ref="A314:B314"/>
    <mergeCell ref="G314:I314"/>
    <mergeCell ref="G315:I315"/>
    <mergeCell ref="A290:I290"/>
    <mergeCell ref="A308:I308"/>
    <mergeCell ref="A309:I309"/>
    <mergeCell ref="A310:I310"/>
    <mergeCell ref="A311:I311"/>
    <mergeCell ref="A312:B312"/>
    <mergeCell ref="G312:I312"/>
    <mergeCell ref="E271:F271"/>
    <mergeCell ref="G271:G272"/>
    <mergeCell ref="H271:H272"/>
    <mergeCell ref="I271:I272"/>
    <mergeCell ref="C271:C272"/>
    <mergeCell ref="D271:D272"/>
    <mergeCell ref="J271:K271"/>
    <mergeCell ref="L271:L272"/>
    <mergeCell ref="G250:G251"/>
    <mergeCell ref="H250:I250"/>
    <mergeCell ref="J250:J251"/>
    <mergeCell ref="A268:L268"/>
    <mergeCell ref="A270:A272"/>
    <mergeCell ref="B270:B272"/>
    <mergeCell ref="C270:G270"/>
    <mergeCell ref="H270:L270"/>
    <mergeCell ref="A245:J245"/>
    <mergeCell ref="A246:M246"/>
    <mergeCell ref="A247:J247"/>
    <mergeCell ref="A248:J248"/>
    <mergeCell ref="A250:A251"/>
    <mergeCell ref="B250:B251"/>
    <mergeCell ref="C250:C251"/>
    <mergeCell ref="D250:D251"/>
    <mergeCell ref="E250:E251"/>
    <mergeCell ref="F250:F251"/>
    <mergeCell ref="A237:M237"/>
    <mergeCell ref="A239:A240"/>
    <mergeCell ref="B239:B240"/>
    <mergeCell ref="C239:C240"/>
    <mergeCell ref="D239:E239"/>
    <mergeCell ref="F239:G239"/>
    <mergeCell ref="H239:I239"/>
    <mergeCell ref="J239:K239"/>
    <mergeCell ref="L239:M239"/>
    <mergeCell ref="A228:I228"/>
    <mergeCell ref="A230:A231"/>
    <mergeCell ref="B230:B231"/>
    <mergeCell ref="C230:C231"/>
    <mergeCell ref="D230:F230"/>
    <mergeCell ref="G230:I230"/>
    <mergeCell ref="A220:L220"/>
    <mergeCell ref="A222:A223"/>
    <mergeCell ref="B222:B223"/>
    <mergeCell ref="C222:C223"/>
    <mergeCell ref="D222:F222"/>
    <mergeCell ref="G222:I222"/>
    <mergeCell ref="J222:L222"/>
    <mergeCell ref="I207:J207"/>
    <mergeCell ref="K207:K208"/>
    <mergeCell ref="L207:L208"/>
    <mergeCell ref="M207:M208"/>
    <mergeCell ref="N207:N208"/>
    <mergeCell ref="A219:L219"/>
    <mergeCell ref="A204:N204"/>
    <mergeCell ref="A206:A208"/>
    <mergeCell ref="B206:B208"/>
    <mergeCell ref="C206:F206"/>
    <mergeCell ref="G206:J206"/>
    <mergeCell ref="K206:L206"/>
    <mergeCell ref="M206:N206"/>
    <mergeCell ref="C207:D207"/>
    <mergeCell ref="E207:F207"/>
    <mergeCell ref="G207:H207"/>
    <mergeCell ref="H169:J169"/>
    <mergeCell ref="D174:D181"/>
    <mergeCell ref="A191:K191"/>
    <mergeCell ref="A193:A194"/>
    <mergeCell ref="B193:C193"/>
    <mergeCell ref="D193:E193"/>
    <mergeCell ref="F193:G193"/>
    <mergeCell ref="H193:I193"/>
    <mergeCell ref="J193:K193"/>
    <mergeCell ref="K144:M144"/>
    <mergeCell ref="D149:D156"/>
    <mergeCell ref="A167:J167"/>
    <mergeCell ref="A169:A170"/>
    <mergeCell ref="B169:B170"/>
    <mergeCell ref="C169:C170"/>
    <mergeCell ref="D169:D170"/>
    <mergeCell ref="E169:G169"/>
    <mergeCell ref="A144:A145"/>
    <mergeCell ref="B144:B145"/>
    <mergeCell ref="C144:C145"/>
    <mergeCell ref="D144:D145"/>
    <mergeCell ref="E144:G144"/>
    <mergeCell ref="H144:J144"/>
    <mergeCell ref="A133:A134"/>
    <mergeCell ref="B133:B134"/>
    <mergeCell ref="C133:F133"/>
    <mergeCell ref="G133:J133"/>
    <mergeCell ref="A141:M141"/>
    <mergeCell ref="A142:M142"/>
    <mergeCell ref="A122:A123"/>
    <mergeCell ref="B122:B123"/>
    <mergeCell ref="C122:F122"/>
    <mergeCell ref="G122:J122"/>
    <mergeCell ref="K122:N122"/>
    <mergeCell ref="A131:J131"/>
    <mergeCell ref="A113:A114"/>
    <mergeCell ref="B113:B114"/>
    <mergeCell ref="C113:F113"/>
    <mergeCell ref="G113:J113"/>
    <mergeCell ref="A119:N119"/>
    <mergeCell ref="A120:N120"/>
    <mergeCell ref="A90:J90"/>
    <mergeCell ref="A92:A93"/>
    <mergeCell ref="B92:B93"/>
    <mergeCell ref="C92:F92"/>
    <mergeCell ref="G92:J92"/>
    <mergeCell ref="A111:J111"/>
    <mergeCell ref="A82:N82"/>
    <mergeCell ref="A84:A85"/>
    <mergeCell ref="B84:B85"/>
    <mergeCell ref="C84:F84"/>
    <mergeCell ref="G84:J84"/>
    <mergeCell ref="K84:N84"/>
    <mergeCell ref="A61:N61"/>
    <mergeCell ref="A63:A64"/>
    <mergeCell ref="B63:B64"/>
    <mergeCell ref="C63:F63"/>
    <mergeCell ref="G63:J63"/>
    <mergeCell ref="K63:N63"/>
    <mergeCell ref="A46:J46"/>
    <mergeCell ref="A48:A49"/>
    <mergeCell ref="B48:B49"/>
    <mergeCell ref="C48:F48"/>
    <mergeCell ref="G48:J48"/>
    <mergeCell ref="A60:N60"/>
    <mergeCell ref="A32:N32"/>
    <mergeCell ref="A34:A35"/>
    <mergeCell ref="B34:B35"/>
    <mergeCell ref="C34:F34"/>
    <mergeCell ref="G34:J34"/>
    <mergeCell ref="K34:N34"/>
    <mergeCell ref="A28:N28"/>
    <mergeCell ref="A29:N29"/>
    <mergeCell ref="A30:N30"/>
    <mergeCell ref="A31:N31"/>
    <mergeCell ref="A27:N27"/>
    <mergeCell ref="A23:N23"/>
    <mergeCell ref="A26:N26"/>
    <mergeCell ref="A24:N24"/>
    <mergeCell ref="A25:N25"/>
    <mergeCell ref="A19:N19"/>
    <mergeCell ref="A20:N20"/>
    <mergeCell ref="A21:N21"/>
    <mergeCell ref="A22:P22"/>
    <mergeCell ref="A13:N13"/>
    <mergeCell ref="A14:N14"/>
    <mergeCell ref="A15:N15"/>
    <mergeCell ref="A16:N16"/>
    <mergeCell ref="A17:H17"/>
    <mergeCell ref="A18:N18"/>
    <mergeCell ref="C5:J5"/>
    <mergeCell ref="A7:E7"/>
    <mergeCell ref="A9:E9"/>
    <mergeCell ref="B6:E6"/>
    <mergeCell ref="F7:H7"/>
    <mergeCell ref="B8:E8"/>
    <mergeCell ref="F9:H9"/>
  </mergeCells>
  <printOptions/>
  <pageMargins left="0.15748031496062992" right="0.15748031496062992" top="0.31496062992125984" bottom="0.2755905511811024" header="0.31496062992125984" footer="0.31496062992125984"/>
  <pageSetup fitToHeight="50"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IB282"/>
  <sheetViews>
    <sheetView view="pageBreakPreview" zoomScaleSheetLayoutView="100" zoomScalePageLayoutView="0" workbookViewId="0" topLeftCell="A168">
      <selection activeCell="B171" sqref="B171"/>
    </sheetView>
  </sheetViews>
  <sheetFormatPr defaultColWidth="9.140625" defaultRowHeight="15"/>
  <cols>
    <col min="1" max="1" width="11.7109375" style="1" customWidth="1"/>
    <col min="2" max="2" width="35.7109375" style="1" customWidth="1"/>
    <col min="3" max="9" width="11.28125" style="1" customWidth="1"/>
    <col min="10" max="10" width="11.7109375" style="1" customWidth="1"/>
    <col min="11" max="14" width="11.28125" style="1" customWidth="1"/>
    <col min="15" max="16384" width="9.140625" style="1" customWidth="1"/>
  </cols>
  <sheetData>
    <row r="1" spans="3:10" ht="15">
      <c r="C1" s="95"/>
      <c r="G1" s="87"/>
      <c r="H1" s="8" t="s">
        <v>322</v>
      </c>
      <c r="I1" s="8"/>
      <c r="J1" s="88"/>
    </row>
    <row r="2" spans="3:10" ht="15">
      <c r="C2" s="95"/>
      <c r="G2" s="87"/>
      <c r="H2" s="8" t="s">
        <v>323</v>
      </c>
      <c r="I2" s="8"/>
      <c r="J2" s="88"/>
    </row>
    <row r="3" spans="7:10" ht="15">
      <c r="G3" s="87"/>
      <c r="H3" s="8" t="s">
        <v>324</v>
      </c>
      <c r="I3" s="8"/>
      <c r="J3" s="88"/>
    </row>
    <row r="4" spans="7:10" ht="15">
      <c r="G4" s="87"/>
      <c r="H4" s="87"/>
      <c r="I4" s="87"/>
      <c r="J4" s="88"/>
    </row>
    <row r="5" spans="3:10" ht="15">
      <c r="C5" s="183" t="s">
        <v>335</v>
      </c>
      <c r="D5" s="183"/>
      <c r="E5" s="183"/>
      <c r="F5" s="183"/>
      <c r="G5" s="183"/>
      <c r="H5" s="183"/>
      <c r="I5" s="183"/>
      <c r="J5" s="183"/>
    </row>
    <row r="6" spans="1:10" ht="38.25" customHeight="1">
      <c r="A6" s="89" t="s">
        <v>325</v>
      </c>
      <c r="B6" s="187" t="s">
        <v>343</v>
      </c>
      <c r="C6" s="187"/>
      <c r="D6" s="187"/>
      <c r="E6" s="187"/>
      <c r="F6" s="97"/>
      <c r="G6" s="114" t="s">
        <v>394</v>
      </c>
      <c r="H6" s="8"/>
      <c r="I6" s="86"/>
      <c r="J6" s="8">
        <v>3195961</v>
      </c>
    </row>
    <row r="7" spans="1:10" ht="36" customHeight="1">
      <c r="A7" s="184" t="s">
        <v>326</v>
      </c>
      <c r="B7" s="184"/>
      <c r="C7" s="184"/>
      <c r="D7" s="184"/>
      <c r="E7" s="184"/>
      <c r="F7" s="186" t="s">
        <v>327</v>
      </c>
      <c r="G7" s="186"/>
      <c r="H7" s="186"/>
      <c r="I7" s="93"/>
      <c r="J7" s="92" t="s">
        <v>337</v>
      </c>
    </row>
    <row r="8" spans="1:10" ht="33.75" customHeight="1">
      <c r="A8" s="89" t="s">
        <v>328</v>
      </c>
      <c r="B8" s="187" t="s">
        <v>343</v>
      </c>
      <c r="C8" s="187"/>
      <c r="D8" s="187"/>
      <c r="E8" s="187"/>
      <c r="F8" s="90"/>
      <c r="G8" s="114" t="s">
        <v>395</v>
      </c>
      <c r="H8" s="8"/>
      <c r="I8" s="90"/>
      <c r="J8" s="8">
        <v>3195961</v>
      </c>
    </row>
    <row r="9" spans="1:10" ht="66" customHeight="1">
      <c r="A9" s="184" t="s">
        <v>329</v>
      </c>
      <c r="B9" s="184"/>
      <c r="C9" s="184"/>
      <c r="D9" s="184"/>
      <c r="E9" s="184"/>
      <c r="F9" s="186" t="s">
        <v>330</v>
      </c>
      <c r="G9" s="186"/>
      <c r="H9" s="186"/>
      <c r="I9" s="93"/>
      <c r="J9" s="92" t="s">
        <v>337</v>
      </c>
    </row>
    <row r="10" spans="1:10" ht="84" customHeight="1">
      <c r="A10" s="89" t="s">
        <v>385</v>
      </c>
      <c r="C10" s="90">
        <v>3111</v>
      </c>
      <c r="D10" s="91"/>
      <c r="E10" s="90">
        <v>1040</v>
      </c>
      <c r="F10" s="185" t="s">
        <v>384</v>
      </c>
      <c r="G10" s="185"/>
      <c r="H10" s="185"/>
      <c r="I10" s="185"/>
      <c r="J10" s="96">
        <v>7400000000</v>
      </c>
    </row>
    <row r="11" spans="1:10" ht="92.25" customHeight="1">
      <c r="A11" s="93" t="s">
        <v>336</v>
      </c>
      <c r="B11" s="93"/>
      <c r="C11" s="92" t="s">
        <v>331</v>
      </c>
      <c r="D11" s="90"/>
      <c r="E11" s="92" t="s">
        <v>332</v>
      </c>
      <c r="F11" s="186" t="s">
        <v>333</v>
      </c>
      <c r="G11" s="186"/>
      <c r="H11" s="186"/>
      <c r="I11" s="186"/>
      <c r="J11" s="94" t="s">
        <v>338</v>
      </c>
    </row>
    <row r="12" spans="1:2" ht="16.5" customHeight="1">
      <c r="A12" s="3"/>
      <c r="B12" s="2"/>
    </row>
    <row r="13" spans="1:14" ht="15">
      <c r="A13" s="195" t="s">
        <v>72</v>
      </c>
      <c r="B13" s="195"/>
      <c r="C13" s="195"/>
      <c r="D13" s="195"/>
      <c r="E13" s="195"/>
      <c r="F13" s="195"/>
      <c r="G13" s="195"/>
      <c r="H13" s="195"/>
      <c r="I13" s="195"/>
      <c r="J13" s="195"/>
      <c r="K13" s="195"/>
      <c r="L13" s="195"/>
      <c r="M13" s="195"/>
      <c r="N13" s="195"/>
    </row>
    <row r="14" spans="1:14" ht="26.25" customHeight="1">
      <c r="A14" s="195" t="s">
        <v>195</v>
      </c>
      <c r="B14" s="195"/>
      <c r="C14" s="195"/>
      <c r="D14" s="195"/>
      <c r="E14" s="195"/>
      <c r="F14" s="195"/>
      <c r="G14" s="195"/>
      <c r="H14" s="195"/>
      <c r="I14" s="195"/>
      <c r="J14" s="195"/>
      <c r="K14" s="195"/>
      <c r="L14" s="195"/>
      <c r="M14" s="195"/>
      <c r="N14" s="195"/>
    </row>
    <row r="15" spans="1:14" ht="45" customHeight="1">
      <c r="A15" s="195" t="s">
        <v>196</v>
      </c>
      <c r="B15" s="195"/>
      <c r="C15" s="195"/>
      <c r="D15" s="195"/>
      <c r="E15" s="195"/>
      <c r="F15" s="195"/>
      <c r="G15" s="195"/>
      <c r="H15" s="195"/>
      <c r="I15" s="195"/>
      <c r="J15" s="195"/>
      <c r="K15" s="195"/>
      <c r="L15" s="195"/>
      <c r="M15" s="195"/>
      <c r="N15" s="195"/>
    </row>
    <row r="16" spans="1:14" ht="15">
      <c r="A16" s="195" t="s">
        <v>67</v>
      </c>
      <c r="B16" s="195"/>
      <c r="C16" s="195"/>
      <c r="D16" s="195"/>
      <c r="E16" s="195"/>
      <c r="F16" s="195"/>
      <c r="G16" s="195"/>
      <c r="H16" s="195"/>
      <c r="I16" s="195"/>
      <c r="J16" s="195"/>
      <c r="K16" s="195"/>
      <c r="L16" s="195"/>
      <c r="M16" s="195"/>
      <c r="N16" s="195"/>
    </row>
    <row r="17" spans="1:32" s="13" customFormat="1" ht="18.75" customHeight="1">
      <c r="A17" s="210" t="s">
        <v>79</v>
      </c>
      <c r="B17" s="210"/>
      <c r="C17" s="210"/>
      <c r="D17" s="210"/>
      <c r="E17" s="210"/>
      <c r="F17" s="210"/>
      <c r="G17" s="210"/>
      <c r="H17" s="210"/>
      <c r="I17" s="210"/>
      <c r="J17" s="210"/>
      <c r="K17" s="210"/>
      <c r="L17" s="210"/>
      <c r="M17" s="210"/>
      <c r="N17" s="210"/>
      <c r="O17" s="210"/>
      <c r="P17" s="210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</row>
    <row r="18" spans="1:32" s="13" customFormat="1" ht="18.75" customHeight="1">
      <c r="A18" s="188" t="s">
        <v>378</v>
      </c>
      <c r="B18" s="188"/>
      <c r="C18" s="188"/>
      <c r="D18" s="188"/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</row>
    <row r="19" spans="1:32" s="15" customFormat="1" ht="29.25" customHeight="1">
      <c r="A19" s="188" t="s">
        <v>341</v>
      </c>
      <c r="B19" s="189"/>
      <c r="C19" s="189"/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</row>
    <row r="20" spans="1:32" s="15" customFormat="1" ht="21" customHeight="1">
      <c r="A20" s="188" t="s">
        <v>182</v>
      </c>
      <c r="B20" s="189"/>
      <c r="C20" s="189"/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</row>
    <row r="21" spans="1:236" s="15" customFormat="1" ht="18.75" customHeight="1">
      <c r="A21" s="188" t="s">
        <v>184</v>
      </c>
      <c r="B21" s="189"/>
      <c r="C21" s="189"/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</row>
    <row r="22" spans="1:236" s="15" customFormat="1" ht="22.5" customHeight="1">
      <c r="A22" s="188" t="s">
        <v>183</v>
      </c>
      <c r="B22" s="189"/>
      <c r="C22" s="189"/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</row>
    <row r="23" spans="1:32" s="15" customFormat="1" ht="18" customHeight="1">
      <c r="A23" s="188" t="s">
        <v>185</v>
      </c>
      <c r="B23" s="188"/>
      <c r="C23" s="188"/>
      <c r="D23" s="188"/>
      <c r="E23" s="188"/>
      <c r="F23" s="188"/>
      <c r="G23" s="188"/>
      <c r="H23" s="188"/>
      <c r="I23" s="188"/>
      <c r="J23" s="188"/>
      <c r="K23" s="188"/>
      <c r="L23" s="188"/>
      <c r="M23" s="188"/>
      <c r="N23" s="188"/>
      <c r="O23" s="188"/>
      <c r="P23" s="188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</row>
    <row r="24" spans="1:32" s="15" customFormat="1" ht="21" customHeight="1">
      <c r="A24" s="188" t="s">
        <v>186</v>
      </c>
      <c r="B24" s="188"/>
      <c r="C24" s="188"/>
      <c r="D24" s="188"/>
      <c r="E24" s="188"/>
      <c r="F24" s="188"/>
      <c r="G24" s="188"/>
      <c r="H24" s="188"/>
      <c r="I24" s="188"/>
      <c r="J24" s="188"/>
      <c r="K24" s="188"/>
      <c r="L24" s="188"/>
      <c r="M24" s="188"/>
      <c r="N24" s="188"/>
      <c r="O24" s="188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</row>
    <row r="25" spans="1:32" s="15" customFormat="1" ht="18" customHeight="1">
      <c r="A25" s="188" t="s">
        <v>187</v>
      </c>
      <c r="B25" s="189"/>
      <c r="C25" s="189"/>
      <c r="D25" s="189"/>
      <c r="E25" s="189"/>
      <c r="F25" s="189"/>
      <c r="G25" s="189"/>
      <c r="H25" s="189"/>
      <c r="I25" s="189"/>
      <c r="J25" s="189"/>
      <c r="K25" s="189"/>
      <c r="L25" s="189"/>
      <c r="M25" s="189"/>
      <c r="N25" s="189"/>
      <c r="O25" s="189"/>
      <c r="P25" s="189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</row>
    <row r="26" spans="1:32" s="15" customFormat="1" ht="20.25" customHeight="1">
      <c r="A26" s="188" t="s">
        <v>188</v>
      </c>
      <c r="B26" s="188"/>
      <c r="C26" s="188"/>
      <c r="D26" s="188"/>
      <c r="E26" s="188"/>
      <c r="F26" s="188"/>
      <c r="G26" s="188"/>
      <c r="H26" s="188"/>
      <c r="I26" s="188"/>
      <c r="J26" s="188"/>
      <c r="K26" s="188"/>
      <c r="L26" s="188"/>
      <c r="M26" s="188"/>
      <c r="N26" s="188"/>
      <c r="O26" s="188"/>
      <c r="P26" s="188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</row>
    <row r="27" spans="1:32" s="15" customFormat="1" ht="18.75" customHeight="1">
      <c r="A27" s="188" t="s">
        <v>189</v>
      </c>
      <c r="B27" s="189"/>
      <c r="C27" s="189"/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</row>
    <row r="28" spans="1:32" s="13" customFormat="1" ht="18" customHeight="1">
      <c r="A28" s="188" t="s">
        <v>190</v>
      </c>
      <c r="B28" s="189"/>
      <c r="C28" s="189"/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</row>
    <row r="29" spans="1:32" s="13" customFormat="1" ht="21" customHeight="1">
      <c r="A29" s="188" t="s">
        <v>191</v>
      </c>
      <c r="B29" s="189"/>
      <c r="C29" s="189"/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</row>
    <row r="30" spans="1:32" s="13" customFormat="1" ht="30.75" customHeight="1">
      <c r="A30" s="188" t="s">
        <v>192</v>
      </c>
      <c r="B30" s="189"/>
      <c r="C30" s="189"/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89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</row>
    <row r="31" spans="1:32" s="13" customFormat="1" ht="16.5" customHeight="1">
      <c r="A31" s="188" t="s">
        <v>193</v>
      </c>
      <c r="B31" s="189"/>
      <c r="C31" s="189"/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P31" s="189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</row>
    <row r="32" spans="1:32" s="13" customFormat="1" ht="30.75" customHeight="1">
      <c r="A32" s="188" t="s">
        <v>194</v>
      </c>
      <c r="B32" s="189"/>
      <c r="C32" s="189"/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</row>
    <row r="33" spans="1:32" s="13" customFormat="1" ht="30.75" customHeight="1">
      <c r="A33" s="188" t="s">
        <v>180</v>
      </c>
      <c r="B33" s="189"/>
      <c r="C33" s="189"/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</row>
    <row r="34" spans="1:32" s="15" customFormat="1" ht="22.5" customHeight="1">
      <c r="A34" s="188" t="s">
        <v>181</v>
      </c>
      <c r="B34" s="189"/>
      <c r="C34" s="189"/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</row>
    <row r="35" spans="1:14" ht="15">
      <c r="A35" s="195" t="s">
        <v>68</v>
      </c>
      <c r="B35" s="195"/>
      <c r="C35" s="195"/>
      <c r="D35" s="195"/>
      <c r="E35" s="195"/>
      <c r="F35" s="195"/>
      <c r="G35" s="195"/>
      <c r="H35" s="195"/>
      <c r="I35" s="195"/>
      <c r="J35" s="195"/>
      <c r="K35" s="195"/>
      <c r="L35" s="195"/>
      <c r="M35" s="195"/>
      <c r="N35" s="195"/>
    </row>
    <row r="36" spans="1:14" ht="15">
      <c r="A36" s="195" t="s">
        <v>372</v>
      </c>
      <c r="B36" s="195"/>
      <c r="C36" s="195"/>
      <c r="D36" s="195"/>
      <c r="E36" s="195"/>
      <c r="F36" s="195"/>
      <c r="G36" s="195"/>
      <c r="H36" s="195"/>
      <c r="I36" s="195"/>
      <c r="J36" s="195"/>
      <c r="K36" s="195"/>
      <c r="L36" s="195"/>
      <c r="M36" s="195"/>
      <c r="N36" s="195"/>
    </row>
    <row r="37" ht="15">
      <c r="N37" s="3" t="s">
        <v>0</v>
      </c>
    </row>
    <row r="38" spans="1:14" ht="15">
      <c r="A38" s="191" t="s">
        <v>1</v>
      </c>
      <c r="B38" s="191" t="s">
        <v>2</v>
      </c>
      <c r="C38" s="191" t="s">
        <v>344</v>
      </c>
      <c r="D38" s="191"/>
      <c r="E38" s="191"/>
      <c r="F38" s="191"/>
      <c r="G38" s="191" t="s">
        <v>345</v>
      </c>
      <c r="H38" s="191"/>
      <c r="I38" s="191"/>
      <c r="J38" s="191"/>
      <c r="K38" s="233" t="s">
        <v>346</v>
      </c>
      <c r="L38" s="233"/>
      <c r="M38" s="233"/>
      <c r="N38" s="233"/>
    </row>
    <row r="39" spans="1:14" ht="68.25" customHeight="1">
      <c r="A39" s="191"/>
      <c r="B39" s="191"/>
      <c r="C39" s="4" t="s">
        <v>3</v>
      </c>
      <c r="D39" s="4" t="s">
        <v>4</v>
      </c>
      <c r="E39" s="4" t="s">
        <v>5</v>
      </c>
      <c r="F39" s="4" t="s">
        <v>51</v>
      </c>
      <c r="G39" s="4" t="s">
        <v>3</v>
      </c>
      <c r="H39" s="4" t="s">
        <v>4</v>
      </c>
      <c r="I39" s="4" t="s">
        <v>5</v>
      </c>
      <c r="J39" s="4" t="s">
        <v>49</v>
      </c>
      <c r="K39" s="4" t="s">
        <v>3</v>
      </c>
      <c r="L39" s="4" t="s">
        <v>4</v>
      </c>
      <c r="M39" s="4" t="s">
        <v>5</v>
      </c>
      <c r="N39" s="4" t="s">
        <v>50</v>
      </c>
    </row>
    <row r="40" spans="1:14" ht="15">
      <c r="A40" s="4">
        <v>1</v>
      </c>
      <c r="B40" s="4">
        <v>2</v>
      </c>
      <c r="C40" s="4">
        <v>3</v>
      </c>
      <c r="D40" s="4">
        <v>4</v>
      </c>
      <c r="E40" s="4">
        <v>5</v>
      </c>
      <c r="F40" s="4">
        <v>6</v>
      </c>
      <c r="G40" s="4">
        <v>7</v>
      </c>
      <c r="H40" s="4">
        <v>8</v>
      </c>
      <c r="I40" s="4">
        <v>9</v>
      </c>
      <c r="J40" s="4">
        <v>10</v>
      </c>
      <c r="K40" s="4">
        <v>11</v>
      </c>
      <c r="L40" s="4">
        <v>12</v>
      </c>
      <c r="M40" s="4">
        <v>13</v>
      </c>
      <c r="N40" s="4">
        <v>14</v>
      </c>
    </row>
    <row r="41" spans="1:14" ht="30">
      <c r="A41" s="4">
        <v>25010000</v>
      </c>
      <c r="B41" s="5" t="s">
        <v>7</v>
      </c>
      <c r="C41" s="39">
        <v>1001324.68</v>
      </c>
      <c r="D41" s="39" t="s">
        <v>8</v>
      </c>
      <c r="E41" s="39" t="s">
        <v>8</v>
      </c>
      <c r="F41" s="39">
        <f>C41</f>
        <v>1001324.68</v>
      </c>
      <c r="G41" s="39">
        <v>1152700</v>
      </c>
      <c r="H41" s="39" t="s">
        <v>8</v>
      </c>
      <c r="I41" s="39" t="s">
        <v>8</v>
      </c>
      <c r="J41" s="39">
        <f>G41</f>
        <v>1152700</v>
      </c>
      <c r="K41" s="39">
        <v>1232400</v>
      </c>
      <c r="L41" s="39" t="s">
        <v>8</v>
      </c>
      <c r="M41" s="39" t="s">
        <v>8</v>
      </c>
      <c r="N41" s="39">
        <f>K41</f>
        <v>1232400</v>
      </c>
    </row>
    <row r="42" spans="1:14" ht="30">
      <c r="A42" s="4" t="s">
        <v>160</v>
      </c>
      <c r="B42" s="5" t="s">
        <v>158</v>
      </c>
      <c r="C42" s="39" t="s">
        <v>8</v>
      </c>
      <c r="D42" s="39"/>
      <c r="E42" s="39"/>
      <c r="F42" s="39"/>
      <c r="G42" s="39" t="s">
        <v>8</v>
      </c>
      <c r="H42" s="45"/>
      <c r="I42" s="39"/>
      <c r="J42" s="39"/>
      <c r="K42" s="39" t="s">
        <v>8</v>
      </c>
      <c r="L42" s="39"/>
      <c r="M42" s="39"/>
      <c r="N42" s="39"/>
    </row>
    <row r="43" spans="1:14" ht="45">
      <c r="A43" s="4" t="s">
        <v>161</v>
      </c>
      <c r="B43" s="5" t="s">
        <v>159</v>
      </c>
      <c r="C43" s="39" t="s">
        <v>8</v>
      </c>
      <c r="D43" s="39"/>
      <c r="E43" s="39"/>
      <c r="F43" s="39"/>
      <c r="G43" s="39" t="s">
        <v>8</v>
      </c>
      <c r="H43" s="39"/>
      <c r="I43" s="39"/>
      <c r="J43" s="39"/>
      <c r="K43" s="39" t="s">
        <v>8</v>
      </c>
      <c r="L43" s="39"/>
      <c r="M43" s="39"/>
      <c r="N43" s="39"/>
    </row>
    <row r="44" spans="1:14" ht="30">
      <c r="A44" s="4">
        <v>25020100</v>
      </c>
      <c r="B44" s="5" t="s">
        <v>157</v>
      </c>
      <c r="C44" s="39" t="s">
        <v>8</v>
      </c>
      <c r="D44" s="39">
        <v>0</v>
      </c>
      <c r="E44" s="39" t="s">
        <v>6</v>
      </c>
      <c r="F44" s="39">
        <f>D44</f>
        <v>0</v>
      </c>
      <c r="G44" s="39" t="s">
        <v>8</v>
      </c>
      <c r="H44" s="45"/>
      <c r="I44" s="39" t="s">
        <v>6</v>
      </c>
      <c r="J44" s="39"/>
      <c r="K44" s="39" t="s">
        <v>8</v>
      </c>
      <c r="L44" s="39" t="s">
        <v>6</v>
      </c>
      <c r="M44" s="39" t="s">
        <v>6</v>
      </c>
      <c r="N44" s="39"/>
    </row>
    <row r="45" spans="1:14" ht="45">
      <c r="A45" s="4">
        <v>602400</v>
      </c>
      <c r="B45" s="5" t="s">
        <v>76</v>
      </c>
      <c r="C45" s="39" t="s">
        <v>8</v>
      </c>
      <c r="D45" s="39"/>
      <c r="E45" s="39"/>
      <c r="F45" s="39">
        <f>D45</f>
        <v>0</v>
      </c>
      <c r="G45" s="39" t="s">
        <v>8</v>
      </c>
      <c r="H45" s="39">
        <v>20000</v>
      </c>
      <c r="I45" s="39">
        <v>20000</v>
      </c>
      <c r="J45" s="39">
        <f>H45</f>
        <v>20000</v>
      </c>
      <c r="K45" s="39" t="s">
        <v>8</v>
      </c>
      <c r="L45" s="39"/>
      <c r="M45" s="39">
        <v>0</v>
      </c>
      <c r="N45" s="39">
        <f>L45</f>
        <v>0</v>
      </c>
    </row>
    <row r="46" spans="1:14" ht="15">
      <c r="A46" s="4" t="s">
        <v>6</v>
      </c>
      <c r="B46" s="4" t="s">
        <v>9</v>
      </c>
      <c r="C46" s="39">
        <f>C41</f>
        <v>1001324.68</v>
      </c>
      <c r="D46" s="39">
        <f>SUM(D42:D45)</f>
        <v>0</v>
      </c>
      <c r="E46" s="39">
        <f>SUM(E42:E45)</f>
        <v>0</v>
      </c>
      <c r="F46" s="39">
        <f>SUM(F41:F45)</f>
        <v>1001324.68</v>
      </c>
      <c r="G46" s="39">
        <f>G41</f>
        <v>1152700</v>
      </c>
      <c r="H46" s="39">
        <f>SUM(H42:H45)</f>
        <v>20000</v>
      </c>
      <c r="I46" s="39">
        <f>SUM(I42:I45)</f>
        <v>20000</v>
      </c>
      <c r="J46" s="39">
        <f>SUM(J41:J45)</f>
        <v>1172700</v>
      </c>
      <c r="K46" s="39">
        <f>K41</f>
        <v>1232400</v>
      </c>
      <c r="L46" s="39">
        <f>SUM(L42:L45)</f>
        <v>0</v>
      </c>
      <c r="M46" s="39">
        <f>SUM(M42:M45)</f>
        <v>0</v>
      </c>
      <c r="N46" s="39">
        <f>SUM(N41:N45)</f>
        <v>1232400</v>
      </c>
    </row>
    <row r="48" spans="1:10" ht="15">
      <c r="A48" s="206" t="s">
        <v>347</v>
      </c>
      <c r="B48" s="206"/>
      <c r="C48" s="206"/>
      <c r="D48" s="206"/>
      <c r="E48" s="206"/>
      <c r="F48" s="206"/>
      <c r="G48" s="206"/>
      <c r="H48" s="206"/>
      <c r="I48" s="206"/>
      <c r="J48" s="206"/>
    </row>
    <row r="49" ht="15">
      <c r="J49" s="3" t="s">
        <v>0</v>
      </c>
    </row>
    <row r="50" spans="1:10" ht="15">
      <c r="A50" s="191" t="s">
        <v>1</v>
      </c>
      <c r="B50" s="191" t="s">
        <v>2</v>
      </c>
      <c r="C50" s="191" t="s">
        <v>89</v>
      </c>
      <c r="D50" s="191"/>
      <c r="E50" s="191"/>
      <c r="F50" s="191"/>
      <c r="G50" s="191" t="s">
        <v>348</v>
      </c>
      <c r="H50" s="191"/>
      <c r="I50" s="191"/>
      <c r="J50" s="191"/>
    </row>
    <row r="51" spans="1:10" ht="60.75" customHeight="1">
      <c r="A51" s="191"/>
      <c r="B51" s="191"/>
      <c r="C51" s="4" t="s">
        <v>3</v>
      </c>
      <c r="D51" s="4" t="s">
        <v>4</v>
      </c>
      <c r="E51" s="4" t="s">
        <v>5</v>
      </c>
      <c r="F51" s="4" t="s">
        <v>51</v>
      </c>
      <c r="G51" s="4" t="s">
        <v>3</v>
      </c>
      <c r="H51" s="4" t="s">
        <v>4</v>
      </c>
      <c r="I51" s="4" t="s">
        <v>5</v>
      </c>
      <c r="J51" s="4" t="s">
        <v>49</v>
      </c>
    </row>
    <row r="52" spans="1:10" ht="15">
      <c r="A52" s="4">
        <v>1</v>
      </c>
      <c r="B52" s="4">
        <v>2</v>
      </c>
      <c r="C52" s="4">
        <v>3</v>
      </c>
      <c r="D52" s="4">
        <v>4</v>
      </c>
      <c r="E52" s="4">
        <v>5</v>
      </c>
      <c r="F52" s="4">
        <v>6</v>
      </c>
      <c r="G52" s="4">
        <v>7</v>
      </c>
      <c r="H52" s="4">
        <v>8</v>
      </c>
      <c r="I52" s="4">
        <v>9</v>
      </c>
      <c r="J52" s="4">
        <v>10</v>
      </c>
    </row>
    <row r="53" spans="1:10" ht="30">
      <c r="A53" s="5" t="s">
        <v>6</v>
      </c>
      <c r="B53" s="5" t="s">
        <v>7</v>
      </c>
      <c r="C53" s="31">
        <v>1328400</v>
      </c>
      <c r="D53" s="4" t="s">
        <v>8</v>
      </c>
      <c r="E53" s="4" t="s">
        <v>6</v>
      </c>
      <c r="F53" s="31">
        <v>1328400</v>
      </c>
      <c r="G53" s="31">
        <v>1419700</v>
      </c>
      <c r="H53" s="4" t="s">
        <v>8</v>
      </c>
      <c r="I53" s="4" t="s">
        <v>6</v>
      </c>
      <c r="J53" s="136">
        <v>1419700</v>
      </c>
    </row>
    <row r="54" spans="1:10" ht="30">
      <c r="A54" s="4" t="s">
        <v>160</v>
      </c>
      <c r="B54" s="5" t="s">
        <v>158</v>
      </c>
      <c r="C54" s="27"/>
      <c r="D54" s="4"/>
      <c r="E54" s="4"/>
      <c r="F54" s="31"/>
      <c r="G54" s="31"/>
      <c r="H54" s="4"/>
      <c r="I54" s="4"/>
      <c r="J54" s="136"/>
    </row>
    <row r="55" spans="1:10" ht="45">
      <c r="A55" s="4" t="s">
        <v>161</v>
      </c>
      <c r="B55" s="5" t="s">
        <v>159</v>
      </c>
      <c r="C55" s="27"/>
      <c r="D55" s="4"/>
      <c r="E55" s="4"/>
      <c r="F55" s="31"/>
      <c r="G55" s="31"/>
      <c r="H55" s="4"/>
      <c r="I55" s="4"/>
      <c r="J55" s="136"/>
    </row>
    <row r="56" spans="1:10" ht="30">
      <c r="A56" s="4">
        <v>25020100</v>
      </c>
      <c r="B56" s="5" t="s">
        <v>157</v>
      </c>
      <c r="C56" s="27" t="s">
        <v>8</v>
      </c>
      <c r="D56" s="4" t="s">
        <v>6</v>
      </c>
      <c r="E56" s="4" t="s">
        <v>6</v>
      </c>
      <c r="F56" s="31"/>
      <c r="G56" s="31" t="s">
        <v>8</v>
      </c>
      <c r="H56" s="4" t="s">
        <v>6</v>
      </c>
      <c r="I56" s="4" t="s">
        <v>6</v>
      </c>
      <c r="J56" s="136" t="s">
        <v>6</v>
      </c>
    </row>
    <row r="57" spans="1:10" ht="45">
      <c r="A57" s="4">
        <v>602400</v>
      </c>
      <c r="B57" s="5" t="s">
        <v>76</v>
      </c>
      <c r="C57" s="27" t="s">
        <v>8</v>
      </c>
      <c r="D57" s="4" t="s">
        <v>6</v>
      </c>
      <c r="E57" s="4" t="s">
        <v>6</v>
      </c>
      <c r="F57" s="31"/>
      <c r="G57" s="31" t="s">
        <v>8</v>
      </c>
      <c r="H57" s="4" t="s">
        <v>6</v>
      </c>
      <c r="I57" s="4" t="s">
        <v>6</v>
      </c>
      <c r="J57" s="136" t="s">
        <v>6</v>
      </c>
    </row>
    <row r="58" spans="1:10" ht="15">
      <c r="A58" s="5" t="s">
        <v>6</v>
      </c>
      <c r="B58" s="4" t="s">
        <v>9</v>
      </c>
      <c r="C58" s="31">
        <f>SUM(C53:C57)</f>
        <v>1328400</v>
      </c>
      <c r="D58" s="5" t="s">
        <v>6</v>
      </c>
      <c r="E58" s="5" t="s">
        <v>6</v>
      </c>
      <c r="F58" s="31">
        <f>C58</f>
        <v>1328400</v>
      </c>
      <c r="G58" s="31">
        <f>G53</f>
        <v>1419700</v>
      </c>
      <c r="H58" s="5" t="s">
        <v>6</v>
      </c>
      <c r="I58" s="5" t="s">
        <v>6</v>
      </c>
      <c r="J58" s="31">
        <f>J53</f>
        <v>1419700</v>
      </c>
    </row>
    <row r="60" spans="1:14" ht="15">
      <c r="A60" s="195" t="s">
        <v>10</v>
      </c>
      <c r="B60" s="195"/>
      <c r="C60" s="195"/>
      <c r="D60" s="195"/>
      <c r="E60" s="195"/>
      <c r="F60" s="195"/>
      <c r="G60" s="195"/>
      <c r="H60" s="195"/>
      <c r="I60" s="195"/>
      <c r="J60" s="195"/>
      <c r="K60" s="195"/>
      <c r="L60" s="195"/>
      <c r="M60" s="195"/>
      <c r="N60" s="195"/>
    </row>
    <row r="61" spans="1:14" ht="15">
      <c r="A61" s="195" t="s">
        <v>349</v>
      </c>
      <c r="B61" s="195"/>
      <c r="C61" s="195"/>
      <c r="D61" s="195"/>
      <c r="E61" s="195"/>
      <c r="F61" s="195"/>
      <c r="G61" s="195"/>
      <c r="H61" s="195"/>
      <c r="I61" s="195"/>
      <c r="J61" s="195"/>
      <c r="K61" s="195"/>
      <c r="L61" s="195"/>
      <c r="M61" s="195"/>
      <c r="N61" s="195"/>
    </row>
    <row r="62" spans="1:14" ht="15">
      <c r="A62" s="3"/>
      <c r="N62" s="3" t="s">
        <v>0</v>
      </c>
    </row>
    <row r="63" spans="1:14" ht="21.75" customHeight="1">
      <c r="A63" s="191" t="s">
        <v>11</v>
      </c>
      <c r="B63" s="191" t="s">
        <v>2</v>
      </c>
      <c r="C63" s="191" t="s">
        <v>344</v>
      </c>
      <c r="D63" s="191"/>
      <c r="E63" s="191"/>
      <c r="F63" s="191"/>
      <c r="G63" s="207" t="s">
        <v>345</v>
      </c>
      <c r="H63" s="207"/>
      <c r="I63" s="207"/>
      <c r="J63" s="207"/>
      <c r="K63" s="233" t="s">
        <v>346</v>
      </c>
      <c r="L63" s="233"/>
      <c r="M63" s="233"/>
      <c r="N63" s="233"/>
    </row>
    <row r="64" spans="1:14" ht="63" customHeight="1">
      <c r="A64" s="191"/>
      <c r="B64" s="191"/>
      <c r="C64" s="4" t="s">
        <v>3</v>
      </c>
      <c r="D64" s="4" t="s">
        <v>4</v>
      </c>
      <c r="E64" s="4" t="s">
        <v>5</v>
      </c>
      <c r="F64" s="4" t="s">
        <v>51</v>
      </c>
      <c r="G64" s="4" t="s">
        <v>3</v>
      </c>
      <c r="H64" s="4" t="s">
        <v>4</v>
      </c>
      <c r="I64" s="4" t="s">
        <v>5</v>
      </c>
      <c r="J64" s="4" t="s">
        <v>49</v>
      </c>
      <c r="K64" s="4" t="s">
        <v>3</v>
      </c>
      <c r="L64" s="4" t="s">
        <v>4</v>
      </c>
      <c r="M64" s="4" t="s">
        <v>5</v>
      </c>
      <c r="N64" s="4" t="s">
        <v>50</v>
      </c>
    </row>
    <row r="65" spans="1:14" ht="15">
      <c r="A65" s="4">
        <v>1</v>
      </c>
      <c r="B65" s="4">
        <v>2</v>
      </c>
      <c r="C65" s="4">
        <v>3</v>
      </c>
      <c r="D65" s="4">
        <v>4</v>
      </c>
      <c r="E65" s="4">
        <v>5</v>
      </c>
      <c r="F65" s="4">
        <v>6</v>
      </c>
      <c r="G65" s="4">
        <v>7</v>
      </c>
      <c r="H65" s="4">
        <v>8</v>
      </c>
      <c r="I65" s="4">
        <v>9</v>
      </c>
      <c r="J65" s="4">
        <v>10</v>
      </c>
      <c r="K65" s="4">
        <v>11</v>
      </c>
      <c r="L65" s="4">
        <v>12</v>
      </c>
      <c r="M65" s="4">
        <v>13</v>
      </c>
      <c r="N65" s="4">
        <v>14</v>
      </c>
    </row>
    <row r="66" spans="1:14" ht="15">
      <c r="A66" s="20">
        <v>2111</v>
      </c>
      <c r="B66" s="18" t="s">
        <v>98</v>
      </c>
      <c r="C66" s="58">
        <v>561592.48</v>
      </c>
      <c r="D66" s="39"/>
      <c r="E66" s="39"/>
      <c r="F66" s="39">
        <f>C66+D66</f>
        <v>561592.48</v>
      </c>
      <c r="G66" s="58">
        <v>653000</v>
      </c>
      <c r="H66" s="39"/>
      <c r="I66" s="39"/>
      <c r="J66" s="39">
        <f>G66+H66</f>
        <v>653000</v>
      </c>
      <c r="K66" s="39">
        <v>789100</v>
      </c>
      <c r="L66" s="39"/>
      <c r="M66" s="39"/>
      <c r="N66" s="39">
        <f>K66+L66</f>
        <v>789100</v>
      </c>
    </row>
    <row r="67" spans="1:14" ht="15">
      <c r="A67" s="20">
        <v>2120</v>
      </c>
      <c r="B67" s="18" t="s">
        <v>99</v>
      </c>
      <c r="C67" s="58">
        <v>119767.87</v>
      </c>
      <c r="D67" s="39"/>
      <c r="E67" s="39"/>
      <c r="F67" s="39">
        <f aca="true" t="shared" si="0" ref="F67:F74">C67+D67</f>
        <v>119767.87</v>
      </c>
      <c r="G67" s="58">
        <v>142000</v>
      </c>
      <c r="H67" s="39"/>
      <c r="I67" s="39"/>
      <c r="J67" s="39">
        <f aca="true" t="shared" si="1" ref="J67:J75">G67+H67</f>
        <v>142000</v>
      </c>
      <c r="K67" s="39">
        <v>169000</v>
      </c>
      <c r="L67" s="39"/>
      <c r="M67" s="39"/>
      <c r="N67" s="39">
        <f aca="true" t="shared" si="2" ref="N67:N74">K67+L67</f>
        <v>169000</v>
      </c>
    </row>
    <row r="68" spans="1:14" ht="26.25">
      <c r="A68" s="20">
        <v>2210</v>
      </c>
      <c r="B68" s="18" t="s">
        <v>100</v>
      </c>
      <c r="C68" s="58">
        <v>108840</v>
      </c>
      <c r="D68" s="39"/>
      <c r="E68" s="39"/>
      <c r="F68" s="39">
        <f t="shared" si="0"/>
        <v>108840</v>
      </c>
      <c r="G68" s="58">
        <v>73650</v>
      </c>
      <c r="H68" s="39"/>
      <c r="I68" s="39"/>
      <c r="J68" s="39">
        <f t="shared" si="1"/>
        <v>73650</v>
      </c>
      <c r="K68" s="39">
        <v>35900</v>
      </c>
      <c r="L68" s="39"/>
      <c r="M68" s="39"/>
      <c r="N68" s="39">
        <f t="shared" si="2"/>
        <v>35900</v>
      </c>
    </row>
    <row r="69" spans="1:14" ht="15">
      <c r="A69" s="20">
        <v>2240</v>
      </c>
      <c r="B69" s="18" t="s">
        <v>103</v>
      </c>
      <c r="C69" s="58">
        <v>59200.58</v>
      </c>
      <c r="D69" s="39"/>
      <c r="E69" s="39"/>
      <c r="F69" s="39">
        <f t="shared" si="0"/>
        <v>59200.58</v>
      </c>
      <c r="G69" s="58">
        <v>110500</v>
      </c>
      <c r="H69" s="39"/>
      <c r="I69" s="39"/>
      <c r="J69" s="39">
        <f t="shared" si="1"/>
        <v>110500</v>
      </c>
      <c r="K69" s="39">
        <v>61600</v>
      </c>
      <c r="L69" s="39"/>
      <c r="M69" s="39"/>
      <c r="N69" s="39">
        <f t="shared" si="2"/>
        <v>61600</v>
      </c>
    </row>
    <row r="70" spans="1:14" ht="15">
      <c r="A70" s="20">
        <v>2250</v>
      </c>
      <c r="B70" s="18" t="s">
        <v>104</v>
      </c>
      <c r="C70" s="58">
        <v>2340.14</v>
      </c>
      <c r="D70" s="39"/>
      <c r="E70" s="39"/>
      <c r="F70" s="39">
        <f t="shared" si="0"/>
        <v>2340.14</v>
      </c>
      <c r="G70" s="58">
        <v>2900</v>
      </c>
      <c r="H70" s="39"/>
      <c r="I70" s="39"/>
      <c r="J70" s="39">
        <f t="shared" si="1"/>
        <v>2900</v>
      </c>
      <c r="K70" s="39">
        <v>3900</v>
      </c>
      <c r="L70" s="39"/>
      <c r="M70" s="39"/>
      <c r="N70" s="39">
        <f t="shared" si="2"/>
        <v>3900</v>
      </c>
    </row>
    <row r="71" spans="1:14" ht="26.25">
      <c r="A71" s="20">
        <v>2270</v>
      </c>
      <c r="B71" s="18" t="s">
        <v>105</v>
      </c>
      <c r="C71" s="58">
        <v>148654.19</v>
      </c>
      <c r="D71" s="39"/>
      <c r="E71" s="39"/>
      <c r="F71" s="39">
        <f t="shared" si="0"/>
        <v>148654.19</v>
      </c>
      <c r="G71" s="58">
        <v>169400</v>
      </c>
      <c r="H71" s="39"/>
      <c r="I71" s="39"/>
      <c r="J71" s="39">
        <f t="shared" si="1"/>
        <v>169400</v>
      </c>
      <c r="K71" s="39">
        <v>171600</v>
      </c>
      <c r="L71" s="39"/>
      <c r="M71" s="39"/>
      <c r="N71" s="39">
        <f t="shared" si="2"/>
        <v>171600</v>
      </c>
    </row>
    <row r="72" spans="1:14" ht="39">
      <c r="A72" s="20">
        <v>2282</v>
      </c>
      <c r="B72" s="18" t="s">
        <v>106</v>
      </c>
      <c r="C72" s="58">
        <v>929.42</v>
      </c>
      <c r="D72" s="39"/>
      <c r="E72" s="39"/>
      <c r="F72" s="39">
        <f t="shared" si="0"/>
        <v>929.42</v>
      </c>
      <c r="G72" s="58">
        <v>1200</v>
      </c>
      <c r="H72" s="39"/>
      <c r="I72" s="39"/>
      <c r="J72" s="39">
        <f t="shared" si="1"/>
        <v>1200</v>
      </c>
      <c r="K72" s="39">
        <v>1200</v>
      </c>
      <c r="L72" s="39"/>
      <c r="M72" s="39"/>
      <c r="N72" s="39">
        <f t="shared" si="2"/>
        <v>1200</v>
      </c>
    </row>
    <row r="73" spans="1:14" ht="15">
      <c r="A73" s="20">
        <v>2800</v>
      </c>
      <c r="B73" s="18" t="s">
        <v>108</v>
      </c>
      <c r="C73" s="58"/>
      <c r="D73" s="39"/>
      <c r="E73" s="39"/>
      <c r="F73" s="39">
        <f t="shared" si="0"/>
        <v>0</v>
      </c>
      <c r="G73" s="58">
        <v>50</v>
      </c>
      <c r="H73" s="39"/>
      <c r="I73" s="39"/>
      <c r="J73" s="39">
        <f t="shared" si="1"/>
        <v>50</v>
      </c>
      <c r="K73" s="39">
        <v>100</v>
      </c>
      <c r="L73" s="39"/>
      <c r="M73" s="39"/>
      <c r="N73" s="39">
        <f t="shared" si="2"/>
        <v>100</v>
      </c>
    </row>
    <row r="74" spans="1:14" ht="26.25">
      <c r="A74" s="20">
        <v>3110</v>
      </c>
      <c r="B74" s="18" t="s">
        <v>109</v>
      </c>
      <c r="C74" s="39"/>
      <c r="D74" s="39"/>
      <c r="E74" s="39"/>
      <c r="F74" s="39">
        <f t="shared" si="0"/>
        <v>0</v>
      </c>
      <c r="G74" s="58"/>
      <c r="H74" s="39">
        <v>20000</v>
      </c>
      <c r="I74" s="39">
        <v>20000</v>
      </c>
      <c r="J74" s="39">
        <f t="shared" si="1"/>
        <v>20000</v>
      </c>
      <c r="K74" s="39"/>
      <c r="L74" s="39">
        <v>0</v>
      </c>
      <c r="M74" s="39">
        <v>0</v>
      </c>
      <c r="N74" s="39">
        <f t="shared" si="2"/>
        <v>0</v>
      </c>
    </row>
    <row r="75" spans="1:14" ht="15">
      <c r="A75" s="4" t="s">
        <v>6</v>
      </c>
      <c r="B75" s="4" t="s">
        <v>9</v>
      </c>
      <c r="C75" s="39">
        <f>SUM(C66:C74)</f>
        <v>1001324.68</v>
      </c>
      <c r="D75" s="39">
        <f>SUM(D66:D74)</f>
        <v>0</v>
      </c>
      <c r="E75" s="39">
        <f>SUM(E66:E74)</f>
        <v>0</v>
      </c>
      <c r="F75" s="39">
        <f>C75+D75</f>
        <v>1001324.68</v>
      </c>
      <c r="G75" s="39">
        <f>SUM(G66:G74)</f>
        <v>1152700</v>
      </c>
      <c r="H75" s="39">
        <f>SUM(H66:H74)</f>
        <v>20000</v>
      </c>
      <c r="I75" s="39">
        <f>SUM(I66:I74)</f>
        <v>20000</v>
      </c>
      <c r="J75" s="39">
        <f t="shared" si="1"/>
        <v>1172700</v>
      </c>
      <c r="K75" s="39">
        <f>SUM(K66:K74)</f>
        <v>1232400</v>
      </c>
      <c r="L75" s="39">
        <f>SUM(L66:L74)</f>
        <v>0</v>
      </c>
      <c r="M75" s="39">
        <f>SUM(M66:M74)</f>
        <v>0</v>
      </c>
      <c r="N75" s="39">
        <f>K75+L75</f>
        <v>1232400</v>
      </c>
    </row>
    <row r="76" spans="7:8" ht="15">
      <c r="G76" s="107"/>
      <c r="H76" s="107"/>
    </row>
    <row r="77" spans="1:14" ht="15">
      <c r="A77" s="200" t="s">
        <v>358</v>
      </c>
      <c r="B77" s="200"/>
      <c r="C77" s="200"/>
      <c r="D77" s="200"/>
      <c r="E77" s="200"/>
      <c r="F77" s="200"/>
      <c r="G77" s="200"/>
      <c r="H77" s="200"/>
      <c r="I77" s="200"/>
      <c r="J77" s="200"/>
      <c r="K77" s="200"/>
      <c r="L77" s="200"/>
      <c r="M77" s="200"/>
      <c r="N77" s="200"/>
    </row>
    <row r="78" ht="15">
      <c r="N78" s="3" t="s">
        <v>0</v>
      </c>
    </row>
    <row r="79" spans="1:14" ht="15" customHeight="1">
      <c r="A79" s="191" t="s">
        <v>12</v>
      </c>
      <c r="B79" s="191" t="s">
        <v>2</v>
      </c>
      <c r="C79" s="191" t="s">
        <v>344</v>
      </c>
      <c r="D79" s="191"/>
      <c r="E79" s="191"/>
      <c r="F79" s="191"/>
      <c r="G79" s="191" t="s">
        <v>345</v>
      </c>
      <c r="H79" s="191"/>
      <c r="I79" s="191"/>
      <c r="J79" s="191"/>
      <c r="K79" s="191" t="s">
        <v>346</v>
      </c>
      <c r="L79" s="191"/>
      <c r="M79" s="191"/>
      <c r="N79" s="191"/>
    </row>
    <row r="80" spans="1:14" ht="58.5" customHeight="1">
      <c r="A80" s="191"/>
      <c r="B80" s="191"/>
      <c r="C80" s="4" t="s">
        <v>3</v>
      </c>
      <c r="D80" s="4" t="s">
        <v>4</v>
      </c>
      <c r="E80" s="4" t="s">
        <v>5</v>
      </c>
      <c r="F80" s="4" t="s">
        <v>51</v>
      </c>
      <c r="G80" s="4" t="s">
        <v>3</v>
      </c>
      <c r="H80" s="4" t="s">
        <v>4</v>
      </c>
      <c r="I80" s="4" t="s">
        <v>5</v>
      </c>
      <c r="J80" s="4" t="s">
        <v>49</v>
      </c>
      <c r="K80" s="4" t="s">
        <v>3</v>
      </c>
      <c r="L80" s="4" t="s">
        <v>4</v>
      </c>
      <c r="M80" s="4" t="s">
        <v>5</v>
      </c>
      <c r="N80" s="4" t="s">
        <v>50</v>
      </c>
    </row>
    <row r="81" spans="1:14" ht="15">
      <c r="A81" s="4">
        <v>1</v>
      </c>
      <c r="B81" s="4">
        <v>2</v>
      </c>
      <c r="C81" s="4">
        <v>3</v>
      </c>
      <c r="D81" s="4">
        <v>4</v>
      </c>
      <c r="E81" s="4">
        <v>5</v>
      </c>
      <c r="F81" s="4">
        <v>6</v>
      </c>
      <c r="G81" s="4">
        <v>7</v>
      </c>
      <c r="H81" s="4">
        <v>8</v>
      </c>
      <c r="I81" s="4">
        <v>9</v>
      </c>
      <c r="J81" s="4">
        <v>10</v>
      </c>
      <c r="K81" s="4">
        <v>11</v>
      </c>
      <c r="L81" s="4">
        <v>12</v>
      </c>
      <c r="M81" s="4">
        <v>13</v>
      </c>
      <c r="N81" s="4">
        <v>14</v>
      </c>
    </row>
    <row r="82" spans="1:14" ht="15">
      <c r="A82" s="5" t="s">
        <v>6</v>
      </c>
      <c r="B82" s="5" t="s">
        <v>6</v>
      </c>
      <c r="C82" s="5" t="s">
        <v>6</v>
      </c>
      <c r="D82" s="5" t="s">
        <v>6</v>
      </c>
      <c r="E82" s="5" t="s">
        <v>6</v>
      </c>
      <c r="F82" s="5" t="s">
        <v>6</v>
      </c>
      <c r="G82" s="5" t="s">
        <v>6</v>
      </c>
      <c r="H82" s="5" t="s">
        <v>6</v>
      </c>
      <c r="I82" s="5" t="s">
        <v>6</v>
      </c>
      <c r="J82" s="5" t="s">
        <v>6</v>
      </c>
      <c r="K82" s="4" t="s">
        <v>6</v>
      </c>
      <c r="L82" s="5" t="s">
        <v>6</v>
      </c>
      <c r="M82" s="5" t="s">
        <v>6</v>
      </c>
      <c r="N82" s="5" t="s">
        <v>6</v>
      </c>
    </row>
    <row r="83" spans="1:14" ht="15">
      <c r="A83" s="4" t="s">
        <v>6</v>
      </c>
      <c r="B83" s="4" t="s">
        <v>9</v>
      </c>
      <c r="C83" s="4" t="s">
        <v>6</v>
      </c>
      <c r="D83" s="4" t="s">
        <v>6</v>
      </c>
      <c r="E83" s="4" t="s">
        <v>6</v>
      </c>
      <c r="F83" s="4" t="s">
        <v>6</v>
      </c>
      <c r="G83" s="4" t="s">
        <v>6</v>
      </c>
      <c r="H83" s="4" t="s">
        <v>6</v>
      </c>
      <c r="I83" s="4" t="s">
        <v>6</v>
      </c>
      <c r="J83" s="4" t="s">
        <v>6</v>
      </c>
      <c r="K83" s="4" t="s">
        <v>6</v>
      </c>
      <c r="L83" s="4" t="s">
        <v>6</v>
      </c>
      <c r="M83" s="4" t="s">
        <v>6</v>
      </c>
      <c r="N83" s="4" t="s">
        <v>6</v>
      </c>
    </row>
    <row r="85" spans="1:10" ht="15">
      <c r="A85" s="206" t="s">
        <v>350</v>
      </c>
      <c r="B85" s="206"/>
      <c r="C85" s="206"/>
      <c r="D85" s="206"/>
      <c r="E85" s="206"/>
      <c r="F85" s="206"/>
      <c r="G85" s="206"/>
      <c r="H85" s="206"/>
      <c r="I85" s="206"/>
      <c r="J85" s="206"/>
    </row>
    <row r="86" ht="15">
      <c r="J86" s="3" t="s">
        <v>0</v>
      </c>
    </row>
    <row r="87" spans="1:10" ht="21.75" customHeight="1">
      <c r="A87" s="191" t="s">
        <v>11</v>
      </c>
      <c r="B87" s="191" t="s">
        <v>2</v>
      </c>
      <c r="C87" s="191" t="s">
        <v>89</v>
      </c>
      <c r="D87" s="191"/>
      <c r="E87" s="191"/>
      <c r="F87" s="191"/>
      <c r="G87" s="191" t="s">
        <v>348</v>
      </c>
      <c r="H87" s="191"/>
      <c r="I87" s="191"/>
      <c r="J87" s="191"/>
    </row>
    <row r="88" spans="1:10" ht="61.5" customHeight="1">
      <c r="A88" s="191"/>
      <c r="B88" s="191"/>
      <c r="C88" s="4" t="s">
        <v>3</v>
      </c>
      <c r="D88" s="4" t="s">
        <v>4</v>
      </c>
      <c r="E88" s="4" t="s">
        <v>5</v>
      </c>
      <c r="F88" s="4" t="s">
        <v>51</v>
      </c>
      <c r="G88" s="4" t="s">
        <v>3</v>
      </c>
      <c r="H88" s="4" t="s">
        <v>4</v>
      </c>
      <c r="I88" s="4" t="s">
        <v>5</v>
      </c>
      <c r="J88" s="4" t="s">
        <v>49</v>
      </c>
    </row>
    <row r="89" spans="1:10" ht="15">
      <c r="A89" s="4">
        <v>1</v>
      </c>
      <c r="B89" s="4">
        <v>2</v>
      </c>
      <c r="C89" s="4">
        <v>3</v>
      </c>
      <c r="D89" s="4">
        <v>4</v>
      </c>
      <c r="E89" s="4">
        <v>5</v>
      </c>
      <c r="F89" s="4">
        <v>6</v>
      </c>
      <c r="G89" s="4">
        <v>7</v>
      </c>
      <c r="H89" s="4">
        <v>8</v>
      </c>
      <c r="I89" s="4">
        <v>9</v>
      </c>
      <c r="J89" s="4">
        <v>10</v>
      </c>
    </row>
    <row r="90" spans="1:14" ht="15">
      <c r="A90" s="20">
        <v>2111</v>
      </c>
      <c r="B90" s="18" t="s">
        <v>98</v>
      </c>
      <c r="C90" s="136">
        <v>848300</v>
      </c>
      <c r="D90" s="136"/>
      <c r="E90" s="136" t="s">
        <v>6</v>
      </c>
      <c r="F90" s="136">
        <f>C90+D90</f>
        <v>848300</v>
      </c>
      <c r="G90" s="136">
        <v>909350</v>
      </c>
      <c r="H90" s="136"/>
      <c r="I90" s="136" t="s">
        <v>6</v>
      </c>
      <c r="J90" s="136">
        <f>G90+H90</f>
        <v>909350</v>
      </c>
      <c r="K90" s="21" t="s">
        <v>6</v>
      </c>
      <c r="L90" s="22"/>
      <c r="M90" s="22" t="s">
        <v>6</v>
      </c>
      <c r="N90" s="22" t="s">
        <v>6</v>
      </c>
    </row>
    <row r="91" spans="1:14" ht="15">
      <c r="A91" s="20">
        <v>2120</v>
      </c>
      <c r="B91" s="18" t="s">
        <v>99</v>
      </c>
      <c r="C91" s="136">
        <v>186628</v>
      </c>
      <c r="D91" s="136"/>
      <c r="E91" s="136"/>
      <c r="F91" s="136">
        <f aca="true" t="shared" si="3" ref="F91:F98">C91+D91</f>
        <v>186628</v>
      </c>
      <c r="G91" s="136">
        <v>200060</v>
      </c>
      <c r="H91" s="136"/>
      <c r="I91" s="136"/>
      <c r="J91" s="136">
        <f aca="true" t="shared" si="4" ref="J91:J98">G91+H91</f>
        <v>200060</v>
      </c>
      <c r="K91" s="21"/>
      <c r="L91" s="22"/>
      <c r="M91" s="22"/>
      <c r="N91" s="22"/>
    </row>
    <row r="92" spans="1:14" ht="26.25">
      <c r="A92" s="20">
        <v>2210</v>
      </c>
      <c r="B92" s="18" t="s">
        <v>100</v>
      </c>
      <c r="C92" s="136">
        <v>37803</v>
      </c>
      <c r="D92" s="136"/>
      <c r="E92" s="136"/>
      <c r="F92" s="136">
        <f t="shared" si="3"/>
        <v>37803</v>
      </c>
      <c r="G92" s="136">
        <v>39730</v>
      </c>
      <c r="H92" s="136"/>
      <c r="I92" s="136"/>
      <c r="J92" s="136">
        <f t="shared" si="4"/>
        <v>39730</v>
      </c>
      <c r="K92" s="21"/>
      <c r="L92" s="22"/>
      <c r="M92" s="22"/>
      <c r="N92" s="22"/>
    </row>
    <row r="93" spans="1:14" ht="15">
      <c r="A93" s="20">
        <v>2240</v>
      </c>
      <c r="B93" s="18" t="s">
        <v>103</v>
      </c>
      <c r="C93" s="136">
        <v>64865</v>
      </c>
      <c r="D93" s="136"/>
      <c r="E93" s="136"/>
      <c r="F93" s="136">
        <f t="shared" si="3"/>
        <v>64865</v>
      </c>
      <c r="G93" s="136">
        <v>68173</v>
      </c>
      <c r="H93" s="136"/>
      <c r="I93" s="136"/>
      <c r="J93" s="136">
        <f t="shared" si="4"/>
        <v>68173</v>
      </c>
      <c r="K93" s="21"/>
      <c r="L93" s="22"/>
      <c r="M93" s="22"/>
      <c r="N93" s="22"/>
    </row>
    <row r="94" spans="1:14" ht="15">
      <c r="A94" s="20">
        <v>2250</v>
      </c>
      <c r="B94" s="18" t="s">
        <v>104</v>
      </c>
      <c r="C94" s="136">
        <v>4107</v>
      </c>
      <c r="D94" s="136"/>
      <c r="E94" s="136"/>
      <c r="F94" s="136">
        <f t="shared" si="3"/>
        <v>4107</v>
      </c>
      <c r="G94" s="136">
        <v>4315</v>
      </c>
      <c r="H94" s="136"/>
      <c r="I94" s="136"/>
      <c r="J94" s="136">
        <f t="shared" si="4"/>
        <v>4315</v>
      </c>
      <c r="K94" s="21"/>
      <c r="L94" s="22"/>
      <c r="M94" s="22"/>
      <c r="N94" s="22"/>
    </row>
    <row r="95" spans="1:14" ht="20.25" customHeight="1">
      <c r="A95" s="20">
        <v>2270</v>
      </c>
      <c r="B95" s="18" t="s">
        <v>105</v>
      </c>
      <c r="C95" s="136">
        <v>185328</v>
      </c>
      <c r="D95" s="136"/>
      <c r="E95" s="136"/>
      <c r="F95" s="136">
        <f t="shared" si="3"/>
        <v>185328</v>
      </c>
      <c r="G95" s="136">
        <v>196633</v>
      </c>
      <c r="H95" s="136"/>
      <c r="I95" s="136"/>
      <c r="J95" s="136">
        <f t="shared" si="4"/>
        <v>196633</v>
      </c>
      <c r="K95" s="21"/>
      <c r="L95" s="22"/>
      <c r="M95" s="22"/>
      <c r="N95" s="22"/>
    </row>
    <row r="96" spans="1:14" ht="15" customHeight="1">
      <c r="A96" s="20">
        <v>2282</v>
      </c>
      <c r="B96" s="18" t="s">
        <v>106</v>
      </c>
      <c r="C96" s="136">
        <v>1264</v>
      </c>
      <c r="D96" s="136"/>
      <c r="E96" s="136"/>
      <c r="F96" s="136">
        <f t="shared" si="3"/>
        <v>1264</v>
      </c>
      <c r="G96" s="136">
        <v>1328</v>
      </c>
      <c r="H96" s="136"/>
      <c r="I96" s="136"/>
      <c r="J96" s="136">
        <f t="shared" si="4"/>
        <v>1328</v>
      </c>
      <c r="K96" s="21"/>
      <c r="L96" s="22"/>
      <c r="M96" s="22"/>
      <c r="N96" s="22"/>
    </row>
    <row r="97" spans="1:14" ht="15">
      <c r="A97" s="19">
        <v>2800</v>
      </c>
      <c r="B97" s="18" t="s">
        <v>108</v>
      </c>
      <c r="C97" s="136">
        <v>105</v>
      </c>
      <c r="D97" s="136"/>
      <c r="E97" s="136"/>
      <c r="F97" s="136">
        <f t="shared" si="3"/>
        <v>105</v>
      </c>
      <c r="G97" s="136">
        <v>111</v>
      </c>
      <c r="H97" s="136"/>
      <c r="I97" s="136"/>
      <c r="J97" s="136">
        <f t="shared" si="4"/>
        <v>111</v>
      </c>
      <c r="K97" s="21"/>
      <c r="L97" s="22"/>
      <c r="M97" s="22"/>
      <c r="N97" s="22"/>
    </row>
    <row r="98" spans="1:14" ht="26.25">
      <c r="A98" s="20">
        <v>3110</v>
      </c>
      <c r="B98" s="18" t="s">
        <v>109</v>
      </c>
      <c r="C98" s="136">
        <f>K74*1.06873</f>
        <v>0</v>
      </c>
      <c r="D98" s="136"/>
      <c r="E98" s="136"/>
      <c r="F98" s="155">
        <f t="shared" si="3"/>
        <v>0</v>
      </c>
      <c r="G98" s="136">
        <f>C98*1.06435</f>
        <v>0</v>
      </c>
      <c r="H98" s="136"/>
      <c r="I98" s="136"/>
      <c r="J98" s="136">
        <f t="shared" si="4"/>
        <v>0</v>
      </c>
      <c r="K98" s="21"/>
      <c r="L98" s="22"/>
      <c r="M98" s="22"/>
      <c r="N98" s="22"/>
    </row>
    <row r="99" spans="1:10" ht="15">
      <c r="A99" s="4" t="s">
        <v>6</v>
      </c>
      <c r="B99" s="4" t="s">
        <v>9</v>
      </c>
      <c r="C99" s="156">
        <f>SUM(C90:C98)</f>
        <v>1328400</v>
      </c>
      <c r="D99" s="31" t="s">
        <v>6</v>
      </c>
      <c r="E99" s="157" t="s">
        <v>6</v>
      </c>
      <c r="F99" s="156">
        <f>SUM(F90:F98)</f>
        <v>1328400</v>
      </c>
      <c r="G99" s="156">
        <f>SUM(G90:G98)</f>
        <v>1419700</v>
      </c>
      <c r="H99" s="31"/>
      <c r="I99" s="31" t="s">
        <v>6</v>
      </c>
      <c r="J99" s="136">
        <f>G99+H99</f>
        <v>1419700</v>
      </c>
    </row>
    <row r="101" spans="1:10" ht="15">
      <c r="A101" s="200" t="s">
        <v>90</v>
      </c>
      <c r="B101" s="200"/>
      <c r="C101" s="200"/>
      <c r="D101" s="200"/>
      <c r="E101" s="200"/>
      <c r="F101" s="200"/>
      <c r="G101" s="200"/>
      <c r="H101" s="200"/>
      <c r="I101" s="200"/>
      <c r="J101" s="200"/>
    </row>
    <row r="102" ht="15">
      <c r="J102" s="3" t="s">
        <v>0</v>
      </c>
    </row>
    <row r="103" spans="1:10" ht="15" customHeight="1">
      <c r="A103" s="191" t="s">
        <v>12</v>
      </c>
      <c r="B103" s="191" t="s">
        <v>2</v>
      </c>
      <c r="C103" s="191" t="s">
        <v>88</v>
      </c>
      <c r="D103" s="191"/>
      <c r="E103" s="191"/>
      <c r="F103" s="191"/>
      <c r="G103" s="191" t="s">
        <v>89</v>
      </c>
      <c r="H103" s="191"/>
      <c r="I103" s="191"/>
      <c r="J103" s="191"/>
    </row>
    <row r="104" spans="1:10" ht="72.75" customHeight="1">
      <c r="A104" s="191"/>
      <c r="B104" s="191"/>
      <c r="C104" s="4" t="s">
        <v>3</v>
      </c>
      <c r="D104" s="4" t="s">
        <v>4</v>
      </c>
      <c r="E104" s="4" t="s">
        <v>5</v>
      </c>
      <c r="F104" s="4" t="s">
        <v>51</v>
      </c>
      <c r="G104" s="4" t="s">
        <v>3</v>
      </c>
      <c r="H104" s="4" t="s">
        <v>4</v>
      </c>
      <c r="I104" s="4" t="s">
        <v>5</v>
      </c>
      <c r="J104" s="4" t="s">
        <v>49</v>
      </c>
    </row>
    <row r="105" spans="1:10" ht="15">
      <c r="A105" s="4">
        <v>1</v>
      </c>
      <c r="B105" s="4">
        <v>2</v>
      </c>
      <c r="C105" s="4">
        <v>3</v>
      </c>
      <c r="D105" s="4">
        <v>4</v>
      </c>
      <c r="E105" s="4">
        <v>5</v>
      </c>
      <c r="F105" s="4">
        <v>6</v>
      </c>
      <c r="G105" s="4">
        <v>7</v>
      </c>
      <c r="H105" s="4">
        <v>8</v>
      </c>
      <c r="I105" s="4">
        <v>9</v>
      </c>
      <c r="J105" s="4">
        <v>10</v>
      </c>
    </row>
    <row r="106" spans="1:10" ht="15">
      <c r="A106" s="4" t="s">
        <v>6</v>
      </c>
      <c r="B106" s="4" t="s">
        <v>6</v>
      </c>
      <c r="C106" s="4" t="s">
        <v>6</v>
      </c>
      <c r="D106" s="4" t="s">
        <v>6</v>
      </c>
      <c r="E106" s="4" t="s">
        <v>6</v>
      </c>
      <c r="F106" s="4" t="s">
        <v>6</v>
      </c>
      <c r="G106" s="4" t="s">
        <v>6</v>
      </c>
      <c r="H106" s="4" t="s">
        <v>6</v>
      </c>
      <c r="I106" s="4" t="s">
        <v>6</v>
      </c>
      <c r="J106" s="4" t="s">
        <v>6</v>
      </c>
    </row>
    <row r="107" spans="1:10" ht="15">
      <c r="A107" s="4" t="s">
        <v>6</v>
      </c>
      <c r="B107" s="4" t="s">
        <v>9</v>
      </c>
      <c r="C107" s="4" t="s">
        <v>6</v>
      </c>
      <c r="D107" s="4" t="s">
        <v>6</v>
      </c>
      <c r="E107" s="4" t="s">
        <v>6</v>
      </c>
      <c r="F107" s="4" t="s">
        <v>6</v>
      </c>
      <c r="G107" s="4" t="s">
        <v>6</v>
      </c>
      <c r="H107" s="4" t="s">
        <v>6</v>
      </c>
      <c r="I107" s="4" t="s">
        <v>6</v>
      </c>
      <c r="J107" s="4" t="s">
        <v>6</v>
      </c>
    </row>
    <row r="109" spans="1:14" ht="15">
      <c r="A109" s="195" t="s">
        <v>13</v>
      </c>
      <c r="B109" s="195"/>
      <c r="C109" s="195"/>
      <c r="D109" s="195"/>
      <c r="E109" s="195"/>
      <c r="F109" s="195"/>
      <c r="G109" s="195"/>
      <c r="H109" s="195"/>
      <c r="I109" s="195"/>
      <c r="J109" s="195"/>
      <c r="K109" s="195"/>
      <c r="L109" s="195"/>
      <c r="M109" s="195"/>
      <c r="N109" s="195"/>
    </row>
    <row r="110" spans="1:14" ht="15">
      <c r="A110" s="195" t="s">
        <v>352</v>
      </c>
      <c r="B110" s="195"/>
      <c r="C110" s="195"/>
      <c r="D110" s="195"/>
      <c r="E110" s="195"/>
      <c r="F110" s="195"/>
      <c r="G110" s="195"/>
      <c r="H110" s="195"/>
      <c r="I110" s="195"/>
      <c r="J110" s="195"/>
      <c r="K110" s="195"/>
      <c r="L110" s="195"/>
      <c r="M110" s="195"/>
      <c r="N110" s="195"/>
    </row>
    <row r="111" ht="15">
      <c r="N111" s="3" t="s">
        <v>0</v>
      </c>
    </row>
    <row r="112" spans="1:14" ht="30.75" customHeight="1">
      <c r="A112" s="191" t="s">
        <v>14</v>
      </c>
      <c r="B112" s="191" t="s">
        <v>15</v>
      </c>
      <c r="C112" s="191" t="s">
        <v>344</v>
      </c>
      <c r="D112" s="191"/>
      <c r="E112" s="191"/>
      <c r="F112" s="191"/>
      <c r="G112" s="207" t="s">
        <v>386</v>
      </c>
      <c r="H112" s="207"/>
      <c r="I112" s="207"/>
      <c r="J112" s="207"/>
      <c r="K112" s="207" t="s">
        <v>346</v>
      </c>
      <c r="L112" s="207"/>
      <c r="M112" s="207"/>
      <c r="N112" s="207"/>
    </row>
    <row r="113" spans="1:14" ht="66.75" customHeight="1">
      <c r="A113" s="191"/>
      <c r="B113" s="191"/>
      <c r="C113" s="4" t="s">
        <v>3</v>
      </c>
      <c r="D113" s="4" t="s">
        <v>4</v>
      </c>
      <c r="E113" s="4" t="s">
        <v>5</v>
      </c>
      <c r="F113" s="4" t="s">
        <v>51</v>
      </c>
      <c r="G113" s="4" t="s">
        <v>3</v>
      </c>
      <c r="H113" s="4" t="s">
        <v>4</v>
      </c>
      <c r="I113" s="4" t="s">
        <v>5</v>
      </c>
      <c r="J113" s="4" t="s">
        <v>49</v>
      </c>
      <c r="K113" s="4" t="s">
        <v>3</v>
      </c>
      <c r="L113" s="4" t="s">
        <v>4</v>
      </c>
      <c r="M113" s="4" t="s">
        <v>5</v>
      </c>
      <c r="N113" s="4" t="s">
        <v>50</v>
      </c>
    </row>
    <row r="114" spans="1:14" ht="15">
      <c r="A114" s="4">
        <v>1</v>
      </c>
      <c r="B114" s="4">
        <v>2</v>
      </c>
      <c r="C114" s="4">
        <v>3</v>
      </c>
      <c r="D114" s="4">
        <v>4</v>
      </c>
      <c r="E114" s="4">
        <v>5</v>
      </c>
      <c r="F114" s="4">
        <v>6</v>
      </c>
      <c r="G114" s="4">
        <v>7</v>
      </c>
      <c r="H114" s="4">
        <v>8</v>
      </c>
      <c r="I114" s="4">
        <v>9</v>
      </c>
      <c r="J114" s="4">
        <v>10</v>
      </c>
      <c r="K114" s="4">
        <v>11</v>
      </c>
      <c r="L114" s="4">
        <v>12</v>
      </c>
      <c r="M114" s="4">
        <v>13</v>
      </c>
      <c r="N114" s="4">
        <v>14</v>
      </c>
    </row>
    <row r="115" spans="1:14" ht="30">
      <c r="A115" s="4" t="s">
        <v>114</v>
      </c>
      <c r="B115" s="5" t="s">
        <v>112</v>
      </c>
      <c r="C115" s="39">
        <f>C66+C67</f>
        <v>681360.35</v>
      </c>
      <c r="D115" s="39">
        <v>0</v>
      </c>
      <c r="E115" s="39">
        <v>0</v>
      </c>
      <c r="F115" s="39">
        <f>C115+D115</f>
        <v>681360.35</v>
      </c>
      <c r="G115" s="39">
        <f>G66+G67</f>
        <v>795000</v>
      </c>
      <c r="H115" s="39">
        <v>0</v>
      </c>
      <c r="I115" s="39">
        <v>0</v>
      </c>
      <c r="J115" s="39">
        <f>G115+H115</f>
        <v>795000</v>
      </c>
      <c r="K115" s="39">
        <f>K66+K67</f>
        <v>958100</v>
      </c>
      <c r="L115" s="39">
        <f>L66+L67</f>
        <v>0</v>
      </c>
      <c r="M115" s="39">
        <v>0</v>
      </c>
      <c r="N115" s="39">
        <f>K115+L115</f>
        <v>958100</v>
      </c>
    </row>
    <row r="116" spans="1:14" ht="30">
      <c r="A116" s="4" t="s">
        <v>115</v>
      </c>
      <c r="B116" s="5" t="s">
        <v>105</v>
      </c>
      <c r="C116" s="39">
        <f>C71</f>
        <v>148654.19</v>
      </c>
      <c r="D116" s="39">
        <v>0</v>
      </c>
      <c r="E116" s="39">
        <v>0</v>
      </c>
      <c r="F116" s="39">
        <f>C116+D116</f>
        <v>148654.19</v>
      </c>
      <c r="G116" s="39">
        <f>G71</f>
        <v>169400</v>
      </c>
      <c r="H116" s="39">
        <v>0</v>
      </c>
      <c r="I116" s="39">
        <v>0</v>
      </c>
      <c r="J116" s="39">
        <f>G116+H116</f>
        <v>169400</v>
      </c>
      <c r="K116" s="39">
        <f>K71</f>
        <v>171600</v>
      </c>
      <c r="L116" s="39">
        <f>L71</f>
        <v>0</v>
      </c>
      <c r="M116" s="39">
        <v>0</v>
      </c>
      <c r="N116" s="39">
        <f>K116+L116</f>
        <v>171600</v>
      </c>
    </row>
    <row r="117" spans="1:14" ht="45">
      <c r="A117" s="4" t="s">
        <v>116</v>
      </c>
      <c r="B117" s="5" t="s">
        <v>113</v>
      </c>
      <c r="C117" s="39">
        <f>C75-C66-C67-C71</f>
        <v>171310.14000000007</v>
      </c>
      <c r="D117" s="39">
        <f>D75</f>
        <v>0</v>
      </c>
      <c r="E117" s="39">
        <f>E75</f>
        <v>0</v>
      </c>
      <c r="F117" s="39">
        <f>C117+D117</f>
        <v>171310.14000000007</v>
      </c>
      <c r="G117" s="39">
        <f>G75-G66-G67-G71</f>
        <v>188300</v>
      </c>
      <c r="H117" s="39">
        <f>H75</f>
        <v>20000</v>
      </c>
      <c r="I117" s="39">
        <f>I75</f>
        <v>20000</v>
      </c>
      <c r="J117" s="39">
        <f>G117+H117</f>
        <v>208300</v>
      </c>
      <c r="K117" s="39">
        <f>K75-K66-K67-K71</f>
        <v>102700</v>
      </c>
      <c r="L117" s="39">
        <f>L75-L66-L67-L71</f>
        <v>0</v>
      </c>
      <c r="M117" s="39">
        <f>M75</f>
        <v>0</v>
      </c>
      <c r="N117" s="39">
        <f>K117+L117</f>
        <v>102700</v>
      </c>
    </row>
    <row r="118" spans="1:14" ht="15">
      <c r="A118" s="5" t="s">
        <v>6</v>
      </c>
      <c r="B118" s="4" t="s">
        <v>9</v>
      </c>
      <c r="C118" s="39">
        <f>C115+C116+C117</f>
        <v>1001324.6800000002</v>
      </c>
      <c r="D118" s="39">
        <f>D115+D116+D117</f>
        <v>0</v>
      </c>
      <c r="E118" s="39">
        <f>E115+E116+E117</f>
        <v>0</v>
      </c>
      <c r="F118" s="39">
        <f>C118+D118</f>
        <v>1001324.6800000002</v>
      </c>
      <c r="G118" s="39">
        <f>G115+G116+G117</f>
        <v>1152700</v>
      </c>
      <c r="H118" s="39">
        <f>H115+H116+H117</f>
        <v>20000</v>
      </c>
      <c r="I118" s="39">
        <f>I115+I116+I117</f>
        <v>20000</v>
      </c>
      <c r="J118" s="39">
        <f>G118+H118</f>
        <v>1172700</v>
      </c>
      <c r="K118" s="39">
        <f>K115+K116+K117</f>
        <v>1232400</v>
      </c>
      <c r="L118" s="39">
        <f>L115+L116+L117</f>
        <v>0</v>
      </c>
      <c r="M118" s="39">
        <f>M115+M116+M117</f>
        <v>0</v>
      </c>
      <c r="N118" s="39">
        <f>K118+L118</f>
        <v>1232400</v>
      </c>
    </row>
    <row r="120" spans="1:10" ht="15">
      <c r="A120" s="206" t="s">
        <v>353</v>
      </c>
      <c r="B120" s="206"/>
      <c r="C120" s="206"/>
      <c r="D120" s="206"/>
      <c r="E120" s="206"/>
      <c r="F120" s="206"/>
      <c r="G120" s="206"/>
      <c r="H120" s="206"/>
      <c r="I120" s="206"/>
      <c r="J120" s="206"/>
    </row>
    <row r="121" ht="15">
      <c r="J121" s="3" t="s">
        <v>0</v>
      </c>
    </row>
    <row r="122" spans="1:10" ht="15">
      <c r="A122" s="191" t="s">
        <v>52</v>
      </c>
      <c r="B122" s="191" t="s">
        <v>15</v>
      </c>
      <c r="C122" s="191" t="s">
        <v>89</v>
      </c>
      <c r="D122" s="191"/>
      <c r="E122" s="191"/>
      <c r="F122" s="191"/>
      <c r="G122" s="191" t="s">
        <v>348</v>
      </c>
      <c r="H122" s="191"/>
      <c r="I122" s="191"/>
      <c r="J122" s="191"/>
    </row>
    <row r="123" spans="1:10" ht="63" customHeight="1">
      <c r="A123" s="191"/>
      <c r="B123" s="191"/>
      <c r="C123" s="4" t="s">
        <v>3</v>
      </c>
      <c r="D123" s="4" t="s">
        <v>4</v>
      </c>
      <c r="E123" s="4" t="s">
        <v>5</v>
      </c>
      <c r="F123" s="4" t="s">
        <v>51</v>
      </c>
      <c r="G123" s="4" t="s">
        <v>3</v>
      </c>
      <c r="H123" s="4" t="s">
        <v>4</v>
      </c>
      <c r="I123" s="4" t="s">
        <v>5</v>
      </c>
      <c r="J123" s="4" t="s">
        <v>49</v>
      </c>
    </row>
    <row r="124" spans="1:10" ht="15">
      <c r="A124" s="4">
        <v>1</v>
      </c>
      <c r="B124" s="4">
        <v>2</v>
      </c>
      <c r="C124" s="4">
        <v>3</v>
      </c>
      <c r="D124" s="4">
        <v>4</v>
      </c>
      <c r="E124" s="4">
        <v>5</v>
      </c>
      <c r="F124" s="4">
        <v>6</v>
      </c>
      <c r="G124" s="4">
        <v>7</v>
      </c>
      <c r="H124" s="4">
        <v>8</v>
      </c>
      <c r="I124" s="4">
        <v>9</v>
      </c>
      <c r="J124" s="4">
        <v>10</v>
      </c>
    </row>
    <row r="125" spans="1:10" ht="30">
      <c r="A125" s="4" t="s">
        <v>114</v>
      </c>
      <c r="B125" s="5" t="s">
        <v>112</v>
      </c>
      <c r="C125" s="38">
        <f>C90+C91</f>
        <v>1034928</v>
      </c>
      <c r="D125" s="5">
        <v>0</v>
      </c>
      <c r="E125" s="5" t="s">
        <v>6</v>
      </c>
      <c r="F125" s="38">
        <f>C125+D125</f>
        <v>1034928</v>
      </c>
      <c r="G125" s="39">
        <f>G90+G91</f>
        <v>1109410</v>
      </c>
      <c r="H125" s="4">
        <v>0</v>
      </c>
      <c r="I125" s="4" t="s">
        <v>6</v>
      </c>
      <c r="J125" s="39">
        <f>G125+H125</f>
        <v>1109410</v>
      </c>
    </row>
    <row r="126" spans="1:10" ht="30">
      <c r="A126" s="4" t="s">
        <v>115</v>
      </c>
      <c r="B126" s="5" t="s">
        <v>105</v>
      </c>
      <c r="C126" s="38">
        <f>C95</f>
        <v>185328</v>
      </c>
      <c r="D126" s="5">
        <v>0</v>
      </c>
      <c r="E126" s="5"/>
      <c r="F126" s="38">
        <f>C126+D126</f>
        <v>185328</v>
      </c>
      <c r="G126" s="39">
        <f>G95</f>
        <v>196633</v>
      </c>
      <c r="H126" s="4">
        <v>0</v>
      </c>
      <c r="I126" s="4"/>
      <c r="J126" s="39">
        <f>G126+H126</f>
        <v>196633</v>
      </c>
    </row>
    <row r="127" spans="1:10" ht="45">
      <c r="A127" s="4" t="s">
        <v>116</v>
      </c>
      <c r="B127" s="5" t="s">
        <v>113</v>
      </c>
      <c r="C127" s="38">
        <f>C99-C125-C126</f>
        <v>108144</v>
      </c>
      <c r="D127" s="5">
        <v>0</v>
      </c>
      <c r="E127" s="5" t="s">
        <v>6</v>
      </c>
      <c r="F127" s="38">
        <f>C127+D127</f>
        <v>108144</v>
      </c>
      <c r="G127" s="39">
        <f>G99-G125-G126</f>
        <v>113657</v>
      </c>
      <c r="H127" s="4">
        <v>0</v>
      </c>
      <c r="I127" s="4" t="s">
        <v>6</v>
      </c>
      <c r="J127" s="39">
        <f>G127+H127</f>
        <v>113657</v>
      </c>
    </row>
    <row r="128" spans="1:10" ht="15">
      <c r="A128" s="5" t="s">
        <v>6</v>
      </c>
      <c r="B128" s="4" t="s">
        <v>9</v>
      </c>
      <c r="C128" s="38">
        <f>C125+C126+C127</f>
        <v>1328400</v>
      </c>
      <c r="D128" s="5">
        <v>0</v>
      </c>
      <c r="E128" s="5" t="s">
        <v>6</v>
      </c>
      <c r="F128" s="38">
        <f>C128+D128</f>
        <v>1328400</v>
      </c>
      <c r="G128" s="39">
        <f>G125+G126+G127</f>
        <v>1419700</v>
      </c>
      <c r="H128" s="4">
        <v>0</v>
      </c>
      <c r="I128" s="4" t="s">
        <v>6</v>
      </c>
      <c r="J128" s="39">
        <f>G128+H128</f>
        <v>1419700</v>
      </c>
    </row>
    <row r="130" spans="1:13" ht="15">
      <c r="A130" s="195" t="s">
        <v>69</v>
      </c>
      <c r="B130" s="195"/>
      <c r="C130" s="195"/>
      <c r="D130" s="195"/>
      <c r="E130" s="195"/>
      <c r="F130" s="195"/>
      <c r="G130" s="195"/>
      <c r="H130" s="195"/>
      <c r="I130" s="195"/>
      <c r="J130" s="195"/>
      <c r="K130" s="195"/>
      <c r="L130" s="195"/>
      <c r="M130" s="195"/>
    </row>
    <row r="131" spans="1:13" ht="15">
      <c r="A131" s="195" t="s">
        <v>354</v>
      </c>
      <c r="B131" s="195"/>
      <c r="C131" s="195"/>
      <c r="D131" s="195"/>
      <c r="E131" s="195"/>
      <c r="F131" s="195"/>
      <c r="G131" s="195"/>
      <c r="H131" s="195"/>
      <c r="I131" s="195"/>
      <c r="J131" s="195"/>
      <c r="K131" s="195"/>
      <c r="L131" s="195"/>
      <c r="M131" s="195"/>
    </row>
    <row r="132" ht="15">
      <c r="M132" s="3" t="s">
        <v>0</v>
      </c>
    </row>
    <row r="133" spans="1:13" ht="15" customHeight="1">
      <c r="A133" s="191" t="s">
        <v>14</v>
      </c>
      <c r="B133" s="191" t="s">
        <v>16</v>
      </c>
      <c r="C133" s="191" t="s">
        <v>17</v>
      </c>
      <c r="D133" s="191" t="s">
        <v>18</v>
      </c>
      <c r="E133" s="196" t="s">
        <v>344</v>
      </c>
      <c r="F133" s="197"/>
      <c r="G133" s="198"/>
      <c r="H133" s="196" t="s">
        <v>345</v>
      </c>
      <c r="I133" s="197"/>
      <c r="J133" s="198"/>
      <c r="K133" s="204" t="s">
        <v>346</v>
      </c>
      <c r="L133" s="216"/>
      <c r="M133" s="205"/>
    </row>
    <row r="134" spans="1:13" ht="30">
      <c r="A134" s="191"/>
      <c r="B134" s="191"/>
      <c r="C134" s="191"/>
      <c r="D134" s="191"/>
      <c r="E134" s="4" t="s">
        <v>3</v>
      </c>
      <c r="F134" s="4" t="s">
        <v>4</v>
      </c>
      <c r="G134" s="4" t="s">
        <v>53</v>
      </c>
      <c r="H134" s="4" t="s">
        <v>3</v>
      </c>
      <c r="I134" s="4" t="s">
        <v>4</v>
      </c>
      <c r="J134" s="4" t="s">
        <v>54</v>
      </c>
      <c r="K134" s="4" t="s">
        <v>3</v>
      </c>
      <c r="L134" s="4" t="s">
        <v>4</v>
      </c>
      <c r="M134" s="4" t="s">
        <v>50</v>
      </c>
    </row>
    <row r="135" spans="1:13" ht="15">
      <c r="A135" s="4">
        <v>1</v>
      </c>
      <c r="B135" s="4">
        <v>2</v>
      </c>
      <c r="C135" s="4">
        <v>3</v>
      </c>
      <c r="D135" s="4">
        <v>4</v>
      </c>
      <c r="E135" s="4">
        <v>5</v>
      </c>
      <c r="F135" s="4">
        <v>6</v>
      </c>
      <c r="G135" s="4">
        <v>7</v>
      </c>
      <c r="H135" s="4">
        <v>8</v>
      </c>
      <c r="I135" s="4">
        <v>9</v>
      </c>
      <c r="J135" s="4">
        <v>10</v>
      </c>
      <c r="K135" s="4">
        <v>11</v>
      </c>
      <c r="L135" s="4">
        <v>12</v>
      </c>
      <c r="M135" s="4">
        <v>13</v>
      </c>
    </row>
    <row r="136" spans="1:13" ht="15">
      <c r="A136" s="4" t="s">
        <v>114</v>
      </c>
      <c r="B136" s="24" t="s">
        <v>19</v>
      </c>
      <c r="C136" s="4" t="s">
        <v>6</v>
      </c>
      <c r="D136" s="4" t="s">
        <v>6</v>
      </c>
      <c r="E136" s="4" t="s">
        <v>6</v>
      </c>
      <c r="F136" s="4" t="s">
        <v>6</v>
      </c>
      <c r="G136" s="4" t="s">
        <v>6</v>
      </c>
      <c r="H136" s="4" t="s">
        <v>6</v>
      </c>
      <c r="I136" s="4" t="s">
        <v>6</v>
      </c>
      <c r="J136" s="4" t="s">
        <v>6</v>
      </c>
      <c r="K136" s="4" t="s">
        <v>6</v>
      </c>
      <c r="L136" s="4" t="s">
        <v>6</v>
      </c>
      <c r="M136" s="4" t="s">
        <v>6</v>
      </c>
    </row>
    <row r="137" spans="1:13" ht="45">
      <c r="A137" s="4"/>
      <c r="B137" s="5" t="s">
        <v>197</v>
      </c>
      <c r="C137" s="4" t="s">
        <v>126</v>
      </c>
      <c r="D137" s="4" t="s">
        <v>200</v>
      </c>
      <c r="E137" s="4">
        <v>1</v>
      </c>
      <c r="F137" s="4"/>
      <c r="G137" s="4">
        <v>1</v>
      </c>
      <c r="H137" s="4">
        <v>1</v>
      </c>
      <c r="I137" s="4"/>
      <c r="J137" s="4">
        <v>1</v>
      </c>
      <c r="K137" s="4">
        <v>1</v>
      </c>
      <c r="L137" s="4"/>
      <c r="M137" s="4">
        <v>1</v>
      </c>
    </row>
    <row r="138" spans="1:13" ht="31.5" customHeight="1">
      <c r="A138" s="4"/>
      <c r="B138" s="5" t="s">
        <v>198</v>
      </c>
      <c r="C138" s="4" t="s">
        <v>133</v>
      </c>
      <c r="D138" s="4" t="s">
        <v>128</v>
      </c>
      <c r="E138" s="4">
        <v>8.5</v>
      </c>
      <c r="F138" s="4"/>
      <c r="G138" s="4">
        <v>8.5</v>
      </c>
      <c r="H138" s="4">
        <v>8.5</v>
      </c>
      <c r="I138" s="4"/>
      <c r="J138" s="4">
        <v>8.5</v>
      </c>
      <c r="K138" s="4">
        <v>8.5</v>
      </c>
      <c r="L138" s="4"/>
      <c r="M138" s="4">
        <v>8.5</v>
      </c>
    </row>
    <row r="139" spans="1:13" ht="27.75" customHeight="1">
      <c r="A139" s="4"/>
      <c r="B139" s="5" t="s">
        <v>199</v>
      </c>
      <c r="C139" s="4" t="s">
        <v>126</v>
      </c>
      <c r="D139" s="30" t="s">
        <v>200</v>
      </c>
      <c r="E139" s="4">
        <v>20</v>
      </c>
      <c r="F139" s="4"/>
      <c r="G139" s="4">
        <v>20</v>
      </c>
      <c r="H139" s="4">
        <v>20</v>
      </c>
      <c r="I139" s="4"/>
      <c r="J139" s="4">
        <v>20</v>
      </c>
      <c r="K139" s="4">
        <v>20</v>
      </c>
      <c r="L139" s="4"/>
      <c r="M139" s="4">
        <v>20</v>
      </c>
    </row>
    <row r="140" spans="1:13" ht="15" customHeight="1">
      <c r="A140" s="4" t="s">
        <v>115</v>
      </c>
      <c r="B140" s="24" t="s">
        <v>20</v>
      </c>
      <c r="C140" s="4"/>
      <c r="D140" s="4" t="s">
        <v>6</v>
      </c>
      <c r="E140" s="4" t="s">
        <v>6</v>
      </c>
      <c r="F140" s="4" t="s">
        <v>6</v>
      </c>
      <c r="G140" s="4" t="s">
        <v>6</v>
      </c>
      <c r="H140" s="4"/>
      <c r="I140" s="4"/>
      <c r="J140" s="4"/>
      <c r="K140" s="4"/>
      <c r="L140" s="4" t="s">
        <v>6</v>
      </c>
      <c r="M140" s="4"/>
    </row>
    <row r="141" spans="1:13" ht="62.25" customHeight="1">
      <c r="A141" s="4"/>
      <c r="B141" s="5" t="s">
        <v>201</v>
      </c>
      <c r="C141" s="4" t="s">
        <v>133</v>
      </c>
      <c r="D141" s="25" t="s">
        <v>202</v>
      </c>
      <c r="E141" s="4">
        <v>24</v>
      </c>
      <c r="F141" s="4"/>
      <c r="G141" s="4">
        <v>24</v>
      </c>
      <c r="H141" s="4">
        <v>24</v>
      </c>
      <c r="I141" s="4"/>
      <c r="J141" s="4">
        <v>24</v>
      </c>
      <c r="K141" s="4">
        <v>24</v>
      </c>
      <c r="L141" s="4"/>
      <c r="M141" s="4">
        <v>24</v>
      </c>
    </row>
    <row r="142" spans="1:13" ht="15" customHeight="1">
      <c r="A142" s="4" t="s">
        <v>116</v>
      </c>
      <c r="B142" s="24" t="s">
        <v>21</v>
      </c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</row>
    <row r="143" spans="1:13" ht="43.5" customHeight="1">
      <c r="A143" s="4"/>
      <c r="B143" s="5" t="s">
        <v>203</v>
      </c>
      <c r="C143" s="4" t="s">
        <v>178</v>
      </c>
      <c r="D143" s="4" t="s">
        <v>138</v>
      </c>
      <c r="E143" s="4">
        <v>41754</v>
      </c>
      <c r="F143" s="4"/>
      <c r="G143" s="4">
        <v>41754</v>
      </c>
      <c r="H143" s="4">
        <v>47996</v>
      </c>
      <c r="I143" s="4">
        <v>1396</v>
      </c>
      <c r="J143" s="4">
        <f>H143+I143</f>
        <v>49392</v>
      </c>
      <c r="K143" s="115">
        <v>61620</v>
      </c>
      <c r="L143" s="108"/>
      <c r="M143" s="115">
        <v>61620</v>
      </c>
    </row>
    <row r="144" spans="1:13" ht="57" customHeight="1">
      <c r="A144" s="4"/>
      <c r="B144" s="5" t="s">
        <v>204</v>
      </c>
      <c r="C144" s="4" t="s">
        <v>178</v>
      </c>
      <c r="D144" s="4" t="s">
        <v>138</v>
      </c>
      <c r="E144" s="4">
        <v>5506</v>
      </c>
      <c r="F144" s="4"/>
      <c r="G144" s="4">
        <v>5506</v>
      </c>
      <c r="H144" s="4">
        <v>6402</v>
      </c>
      <c r="I144" s="4"/>
      <c r="J144" s="4">
        <v>6402</v>
      </c>
      <c r="K144" s="46">
        <v>7736</v>
      </c>
      <c r="L144" s="108"/>
      <c r="M144" s="46">
        <v>7736</v>
      </c>
    </row>
    <row r="145" spans="1:13" ht="15">
      <c r="A145" s="4" t="s">
        <v>136</v>
      </c>
      <c r="B145" s="24" t="s">
        <v>22</v>
      </c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</row>
    <row r="146" spans="1:13" ht="109.5" customHeight="1">
      <c r="A146" s="4"/>
      <c r="B146" s="5" t="s">
        <v>205</v>
      </c>
      <c r="C146" s="4" t="s">
        <v>133</v>
      </c>
      <c r="D146" s="4" t="s">
        <v>200</v>
      </c>
      <c r="E146" s="4">
        <v>1</v>
      </c>
      <c r="F146" s="4"/>
      <c r="G146" s="4">
        <v>1</v>
      </c>
      <c r="H146" s="4">
        <v>1</v>
      </c>
      <c r="I146" s="4"/>
      <c r="J146" s="4">
        <v>1</v>
      </c>
      <c r="K146" s="4">
        <v>1</v>
      </c>
      <c r="L146" s="4"/>
      <c r="M146" s="4">
        <v>1</v>
      </c>
    </row>
    <row r="147" spans="1:13" ht="60">
      <c r="A147" s="4"/>
      <c r="B147" s="5" t="s">
        <v>206</v>
      </c>
      <c r="C147" s="4" t="s">
        <v>126</v>
      </c>
      <c r="D147" s="4" t="s">
        <v>200</v>
      </c>
      <c r="E147" s="4">
        <v>1845</v>
      </c>
      <c r="F147" s="4"/>
      <c r="G147" s="4">
        <v>1845</v>
      </c>
      <c r="H147" s="4">
        <v>1845</v>
      </c>
      <c r="I147" s="4"/>
      <c r="J147" s="4">
        <v>1845</v>
      </c>
      <c r="K147" s="4">
        <v>1845</v>
      </c>
      <c r="L147" s="4"/>
      <c r="M147" s="4">
        <v>1845</v>
      </c>
    </row>
    <row r="148" spans="1:13" ht="75">
      <c r="A148" s="4"/>
      <c r="B148" s="5" t="s">
        <v>207</v>
      </c>
      <c r="C148" s="4" t="s">
        <v>133</v>
      </c>
      <c r="D148" s="4" t="s">
        <v>138</v>
      </c>
      <c r="E148" s="4">
        <v>24</v>
      </c>
      <c r="F148" s="4"/>
      <c r="G148" s="4">
        <v>24</v>
      </c>
      <c r="H148" s="4">
        <v>24</v>
      </c>
      <c r="I148" s="4"/>
      <c r="J148" s="4">
        <v>24</v>
      </c>
      <c r="K148" s="4">
        <v>24</v>
      </c>
      <c r="L148" s="4"/>
      <c r="M148" s="4">
        <v>24</v>
      </c>
    </row>
    <row r="149" spans="1:13" ht="30" customHeight="1">
      <c r="A149" s="4"/>
      <c r="B149" s="5" t="s">
        <v>208</v>
      </c>
      <c r="C149" s="4" t="s">
        <v>133</v>
      </c>
      <c r="D149" s="4" t="s">
        <v>138</v>
      </c>
      <c r="E149" s="4">
        <v>20</v>
      </c>
      <c r="F149" s="4"/>
      <c r="G149" s="4">
        <v>20</v>
      </c>
      <c r="H149" s="4">
        <v>20</v>
      </c>
      <c r="I149" s="4"/>
      <c r="J149" s="4">
        <v>20</v>
      </c>
      <c r="K149" s="4">
        <v>20</v>
      </c>
      <c r="L149" s="4"/>
      <c r="M149" s="4">
        <v>20</v>
      </c>
    </row>
    <row r="150" spans="1:13" ht="15">
      <c r="A150" s="4"/>
      <c r="B150" s="5" t="s">
        <v>209</v>
      </c>
      <c r="C150" s="4" t="s">
        <v>133</v>
      </c>
      <c r="D150" s="4"/>
      <c r="E150" s="4">
        <v>0</v>
      </c>
      <c r="F150" s="4"/>
      <c r="G150" s="4">
        <v>0</v>
      </c>
      <c r="H150" s="4">
        <v>0</v>
      </c>
      <c r="I150" s="4"/>
      <c r="J150" s="4">
        <v>0</v>
      </c>
      <c r="K150" s="4">
        <v>0</v>
      </c>
      <c r="L150" s="4"/>
      <c r="M150" s="4">
        <v>0</v>
      </c>
    </row>
    <row r="151" spans="1:13" ht="15">
      <c r="A151" s="4"/>
      <c r="B151" s="5" t="s">
        <v>210</v>
      </c>
      <c r="C151" s="4" t="s">
        <v>133</v>
      </c>
      <c r="D151" s="4"/>
      <c r="E151" s="4">
        <v>20</v>
      </c>
      <c r="F151" s="4"/>
      <c r="G151" s="4">
        <v>20</v>
      </c>
      <c r="H151" s="4">
        <v>20</v>
      </c>
      <c r="I151" s="4"/>
      <c r="J151" s="4">
        <v>20</v>
      </c>
      <c r="K151" s="4">
        <v>20</v>
      </c>
      <c r="L151" s="4"/>
      <c r="M151" s="4">
        <v>20</v>
      </c>
    </row>
    <row r="152" spans="1:13" ht="120">
      <c r="A152" s="4" t="s">
        <v>6</v>
      </c>
      <c r="B152" s="23" t="s">
        <v>211</v>
      </c>
      <c r="C152" s="4" t="s">
        <v>147</v>
      </c>
      <c r="D152" s="4" t="s">
        <v>138</v>
      </c>
      <c r="E152" s="4">
        <v>100</v>
      </c>
      <c r="F152" s="4"/>
      <c r="G152" s="4">
        <v>100</v>
      </c>
      <c r="H152" s="4">
        <v>100</v>
      </c>
      <c r="I152" s="4"/>
      <c r="J152" s="4">
        <v>100</v>
      </c>
      <c r="K152" s="4">
        <v>100</v>
      </c>
      <c r="L152" s="4"/>
      <c r="M152" s="4">
        <v>100</v>
      </c>
    </row>
    <row r="154" spans="1:10" ht="15" customHeight="1">
      <c r="A154" s="206" t="s">
        <v>355</v>
      </c>
      <c r="B154" s="206"/>
      <c r="C154" s="206"/>
      <c r="D154" s="206"/>
      <c r="E154" s="206"/>
      <c r="F154" s="206"/>
      <c r="G154" s="206"/>
      <c r="H154" s="206"/>
      <c r="I154" s="206"/>
      <c r="J154" s="206"/>
    </row>
    <row r="155" ht="15">
      <c r="J155" s="3" t="s">
        <v>0</v>
      </c>
    </row>
    <row r="156" spans="1:10" ht="15">
      <c r="A156" s="191" t="s">
        <v>14</v>
      </c>
      <c r="B156" s="191" t="s">
        <v>16</v>
      </c>
      <c r="C156" s="191" t="s">
        <v>17</v>
      </c>
      <c r="D156" s="191" t="s">
        <v>18</v>
      </c>
      <c r="E156" s="207" t="s">
        <v>89</v>
      </c>
      <c r="F156" s="207"/>
      <c r="G156" s="207"/>
      <c r="H156" s="191" t="s">
        <v>348</v>
      </c>
      <c r="I156" s="191"/>
      <c r="J156" s="191"/>
    </row>
    <row r="157" spans="1:10" ht="41.25" customHeight="1">
      <c r="A157" s="191"/>
      <c r="B157" s="191"/>
      <c r="C157" s="191"/>
      <c r="D157" s="191"/>
      <c r="E157" s="4" t="s">
        <v>3</v>
      </c>
      <c r="F157" s="4" t="s">
        <v>4</v>
      </c>
      <c r="G157" s="4" t="s">
        <v>53</v>
      </c>
      <c r="H157" s="4" t="s">
        <v>3</v>
      </c>
      <c r="I157" s="4" t="s">
        <v>4</v>
      </c>
      <c r="J157" s="4" t="s">
        <v>54</v>
      </c>
    </row>
    <row r="158" spans="1:10" ht="15">
      <c r="A158" s="4">
        <v>1</v>
      </c>
      <c r="B158" s="4">
        <v>2</v>
      </c>
      <c r="C158" s="4">
        <v>3</v>
      </c>
      <c r="D158" s="4">
        <v>4</v>
      </c>
      <c r="E158" s="4">
        <v>5</v>
      </c>
      <c r="F158" s="4">
        <v>6</v>
      </c>
      <c r="G158" s="4">
        <v>7</v>
      </c>
      <c r="H158" s="4">
        <v>8</v>
      </c>
      <c r="I158" s="4">
        <v>9</v>
      </c>
      <c r="J158" s="4">
        <v>10</v>
      </c>
    </row>
    <row r="159" spans="1:10" ht="15">
      <c r="A159" s="4" t="s">
        <v>114</v>
      </c>
      <c r="B159" s="24" t="s">
        <v>19</v>
      </c>
      <c r="C159" s="4" t="s">
        <v>6</v>
      </c>
      <c r="D159" s="4" t="s">
        <v>6</v>
      </c>
      <c r="E159" s="5" t="s">
        <v>6</v>
      </c>
      <c r="F159" s="5" t="s">
        <v>6</v>
      </c>
      <c r="G159" s="5" t="s">
        <v>6</v>
      </c>
      <c r="H159" s="5" t="s">
        <v>6</v>
      </c>
      <c r="I159" s="5" t="s">
        <v>6</v>
      </c>
      <c r="J159" s="5" t="s">
        <v>6</v>
      </c>
    </row>
    <row r="160" spans="1:10" ht="45">
      <c r="A160" s="4"/>
      <c r="B160" s="5" t="s">
        <v>197</v>
      </c>
      <c r="C160" s="4" t="s">
        <v>126</v>
      </c>
      <c r="D160" s="4" t="s">
        <v>200</v>
      </c>
      <c r="E160" s="4">
        <v>1</v>
      </c>
      <c r="F160" s="4"/>
      <c r="G160" s="4">
        <v>1</v>
      </c>
      <c r="H160" s="4">
        <v>1</v>
      </c>
      <c r="I160" s="4"/>
      <c r="J160" s="4">
        <v>1</v>
      </c>
    </row>
    <row r="161" spans="1:10" ht="60" customHeight="1">
      <c r="A161" s="4"/>
      <c r="B161" s="5" t="s">
        <v>198</v>
      </c>
      <c r="C161" s="4" t="s">
        <v>133</v>
      </c>
      <c r="D161" s="4" t="s">
        <v>212</v>
      </c>
      <c r="E161" s="4">
        <v>8.5</v>
      </c>
      <c r="F161" s="4"/>
      <c r="G161" s="4">
        <v>8.5</v>
      </c>
      <c r="H161" s="4">
        <v>8.5</v>
      </c>
      <c r="I161" s="4"/>
      <c r="J161" s="4">
        <v>8.5</v>
      </c>
    </row>
    <row r="162" spans="1:10" ht="52.5" customHeight="1">
      <c r="A162" s="4"/>
      <c r="B162" s="5" t="s">
        <v>199</v>
      </c>
      <c r="C162" s="4" t="s">
        <v>126</v>
      </c>
      <c r="D162" s="30" t="s">
        <v>200</v>
      </c>
      <c r="E162" s="4">
        <v>20</v>
      </c>
      <c r="F162" s="4"/>
      <c r="G162" s="4">
        <v>20</v>
      </c>
      <c r="H162" s="4">
        <v>20</v>
      </c>
      <c r="I162" s="4"/>
      <c r="J162" s="4">
        <v>20</v>
      </c>
    </row>
    <row r="163" spans="1:10" ht="15">
      <c r="A163" s="4" t="s">
        <v>115</v>
      </c>
      <c r="B163" s="24" t="s">
        <v>20</v>
      </c>
      <c r="C163" s="4"/>
      <c r="D163" s="4" t="s">
        <v>6</v>
      </c>
      <c r="E163" s="4" t="s">
        <v>6</v>
      </c>
      <c r="F163" s="4" t="s">
        <v>6</v>
      </c>
      <c r="G163" s="4" t="s">
        <v>6</v>
      </c>
      <c r="H163" s="4"/>
      <c r="I163" s="4"/>
      <c r="J163" s="4"/>
    </row>
    <row r="164" spans="1:10" ht="66.75" customHeight="1">
      <c r="A164" s="4"/>
      <c r="B164" s="5" t="s">
        <v>201</v>
      </c>
      <c r="C164" s="4" t="s">
        <v>133</v>
      </c>
      <c r="D164" s="25" t="s">
        <v>202</v>
      </c>
      <c r="E164" s="4">
        <v>24</v>
      </c>
      <c r="F164" s="4"/>
      <c r="G164" s="4">
        <v>24</v>
      </c>
      <c r="H164" s="4">
        <v>24</v>
      </c>
      <c r="I164" s="4"/>
      <c r="J164" s="4">
        <v>24</v>
      </c>
    </row>
    <row r="165" spans="1:10" ht="15">
      <c r="A165" s="4" t="s">
        <v>116</v>
      </c>
      <c r="B165" s="24" t="s">
        <v>21</v>
      </c>
      <c r="C165" s="4"/>
      <c r="D165" s="4"/>
      <c r="E165" s="4"/>
      <c r="F165" s="4"/>
      <c r="G165" s="4"/>
      <c r="H165" s="4"/>
      <c r="I165" s="4"/>
      <c r="J165" s="4"/>
    </row>
    <row r="166" spans="1:10" ht="60">
      <c r="A166" s="4"/>
      <c r="B166" s="5" t="s">
        <v>203</v>
      </c>
      <c r="C166" s="4" t="s">
        <v>178</v>
      </c>
      <c r="D166" s="4" t="s">
        <v>138</v>
      </c>
      <c r="E166" s="117">
        <f>C128/E162</f>
        <v>66420</v>
      </c>
      <c r="F166" s="46"/>
      <c r="G166" s="117">
        <v>66403</v>
      </c>
      <c r="H166" s="117">
        <f>G128/H162</f>
        <v>70985</v>
      </c>
      <c r="I166" s="46"/>
      <c r="J166" s="46">
        <v>71072</v>
      </c>
    </row>
    <row r="167" spans="1:10" ht="60">
      <c r="A167" s="4"/>
      <c r="B167" s="5" t="s">
        <v>204</v>
      </c>
      <c r="C167" s="4" t="s">
        <v>178</v>
      </c>
      <c r="D167" s="4" t="s">
        <v>138</v>
      </c>
      <c r="E167" s="117">
        <f>C90/E161/12</f>
        <v>8316.666666666666</v>
      </c>
      <c r="F167" s="46"/>
      <c r="G167" s="117">
        <v>8317</v>
      </c>
      <c r="H167" s="117">
        <f>G90/H161/12</f>
        <v>8915.196078431372</v>
      </c>
      <c r="I167" s="46"/>
      <c r="J167" s="117">
        <v>8915</v>
      </c>
    </row>
    <row r="168" spans="1:10" ht="15">
      <c r="A168" s="4" t="s">
        <v>136</v>
      </c>
      <c r="B168" s="24" t="s">
        <v>22</v>
      </c>
      <c r="C168" s="4"/>
      <c r="D168" s="4"/>
      <c r="E168" s="4"/>
      <c r="F168" s="4"/>
      <c r="G168" s="4"/>
      <c r="H168" s="4"/>
      <c r="I168" s="4"/>
      <c r="J168" s="4"/>
    </row>
    <row r="169" spans="1:10" ht="108" customHeight="1">
      <c r="A169" s="4"/>
      <c r="B169" s="5" t="s">
        <v>205</v>
      </c>
      <c r="C169" s="4" t="s">
        <v>133</v>
      </c>
      <c r="D169" s="4" t="s">
        <v>200</v>
      </c>
      <c r="E169" s="4">
        <v>1</v>
      </c>
      <c r="F169" s="4"/>
      <c r="G169" s="4">
        <v>1</v>
      </c>
      <c r="H169" s="4">
        <v>1</v>
      </c>
      <c r="I169" s="4"/>
      <c r="J169" s="4">
        <v>1</v>
      </c>
    </row>
    <row r="170" spans="1:10" ht="60" customHeight="1">
      <c r="A170" s="4"/>
      <c r="B170" s="5" t="s">
        <v>206</v>
      </c>
      <c r="C170" s="4" t="s">
        <v>126</v>
      </c>
      <c r="D170" s="4" t="s">
        <v>200</v>
      </c>
      <c r="E170" s="4">
        <v>1975</v>
      </c>
      <c r="F170" s="4"/>
      <c r="G170" s="4">
        <v>1975</v>
      </c>
      <c r="H170" s="4">
        <v>1975</v>
      </c>
      <c r="I170" s="4"/>
      <c r="J170" s="4">
        <v>1975</v>
      </c>
    </row>
    <row r="171" spans="1:10" ht="75">
      <c r="A171" s="4"/>
      <c r="B171" s="5" t="s">
        <v>207</v>
      </c>
      <c r="C171" s="4" t="s">
        <v>133</v>
      </c>
      <c r="D171" s="4" t="s">
        <v>138</v>
      </c>
      <c r="E171" s="4">
        <v>20</v>
      </c>
      <c r="F171" s="4"/>
      <c r="G171" s="4">
        <v>20</v>
      </c>
      <c r="H171" s="4">
        <v>20</v>
      </c>
      <c r="I171" s="4"/>
      <c r="J171" s="4">
        <v>20</v>
      </c>
    </row>
    <row r="172" spans="1:10" ht="30">
      <c r="A172" s="4"/>
      <c r="B172" s="5" t="s">
        <v>208</v>
      </c>
      <c r="C172" s="4" t="s">
        <v>133</v>
      </c>
      <c r="D172" s="4" t="s">
        <v>138</v>
      </c>
      <c r="E172" s="4">
        <v>12</v>
      </c>
      <c r="F172" s="4"/>
      <c r="G172" s="4">
        <v>12</v>
      </c>
      <c r="H172" s="4">
        <v>12</v>
      </c>
      <c r="I172" s="4"/>
      <c r="J172" s="4">
        <v>12</v>
      </c>
    </row>
    <row r="173" spans="1:10" ht="15">
      <c r="A173" s="4"/>
      <c r="B173" s="5" t="s">
        <v>209</v>
      </c>
      <c r="C173" s="4" t="s">
        <v>133</v>
      </c>
      <c r="D173" s="4"/>
      <c r="E173" s="4">
        <v>2</v>
      </c>
      <c r="F173" s="4"/>
      <c r="G173" s="4">
        <v>2</v>
      </c>
      <c r="H173" s="4">
        <v>2</v>
      </c>
      <c r="I173" s="4"/>
      <c r="J173" s="4">
        <v>2</v>
      </c>
    </row>
    <row r="174" spans="1:10" ht="15">
      <c r="A174" s="4"/>
      <c r="B174" s="5" t="s">
        <v>210</v>
      </c>
      <c r="C174" s="4" t="s">
        <v>133</v>
      </c>
      <c r="D174" s="4"/>
      <c r="E174" s="4">
        <v>10</v>
      </c>
      <c r="F174" s="4"/>
      <c r="G174" s="4">
        <v>10</v>
      </c>
      <c r="H174" s="4">
        <v>10</v>
      </c>
      <c r="I174" s="4"/>
      <c r="J174" s="4">
        <v>10</v>
      </c>
    </row>
    <row r="175" spans="1:10" ht="120">
      <c r="A175" s="4" t="s">
        <v>6</v>
      </c>
      <c r="B175" s="23" t="s">
        <v>211</v>
      </c>
      <c r="C175" s="4" t="s">
        <v>147</v>
      </c>
      <c r="D175" s="4" t="s">
        <v>138</v>
      </c>
      <c r="E175" s="4">
        <v>100</v>
      </c>
      <c r="F175" s="4"/>
      <c r="G175" s="4">
        <v>100</v>
      </c>
      <c r="H175" s="4">
        <v>100</v>
      </c>
      <c r="I175" s="4"/>
      <c r="J175" s="4">
        <v>100</v>
      </c>
    </row>
    <row r="177" spans="1:11" ht="15" customHeight="1">
      <c r="A177" s="206" t="s">
        <v>23</v>
      </c>
      <c r="B177" s="206"/>
      <c r="C177" s="206"/>
      <c r="D177" s="206"/>
      <c r="E177" s="206"/>
      <c r="F177" s="206"/>
      <c r="G177" s="206"/>
      <c r="H177" s="206"/>
      <c r="I177" s="206"/>
      <c r="J177" s="206"/>
      <c r="K177" s="206"/>
    </row>
    <row r="178" ht="15">
      <c r="K178" s="3" t="s">
        <v>0</v>
      </c>
    </row>
    <row r="179" spans="1:11" ht="15" customHeight="1">
      <c r="A179" s="191" t="s">
        <v>2</v>
      </c>
      <c r="B179" s="191" t="s">
        <v>344</v>
      </c>
      <c r="C179" s="191"/>
      <c r="D179" s="196" t="s">
        <v>345</v>
      </c>
      <c r="E179" s="198"/>
      <c r="F179" s="191" t="s">
        <v>346</v>
      </c>
      <c r="G179" s="191"/>
      <c r="H179" s="191" t="s">
        <v>89</v>
      </c>
      <c r="I179" s="191"/>
      <c r="J179" s="191" t="s">
        <v>348</v>
      </c>
      <c r="K179" s="191"/>
    </row>
    <row r="180" spans="1:11" ht="30">
      <c r="A180" s="191"/>
      <c r="B180" s="4" t="s">
        <v>3</v>
      </c>
      <c r="C180" s="4" t="s">
        <v>4</v>
      </c>
      <c r="D180" s="4" t="s">
        <v>3</v>
      </c>
      <c r="E180" s="4" t="s">
        <v>4</v>
      </c>
      <c r="F180" s="4" t="s">
        <v>3</v>
      </c>
      <c r="G180" s="4" t="s">
        <v>4</v>
      </c>
      <c r="H180" s="4" t="s">
        <v>3</v>
      </c>
      <c r="I180" s="4" t="s">
        <v>4</v>
      </c>
      <c r="J180" s="4" t="s">
        <v>3</v>
      </c>
      <c r="K180" s="4" t="s">
        <v>4</v>
      </c>
    </row>
    <row r="181" spans="1:11" ht="15">
      <c r="A181" s="4">
        <v>1</v>
      </c>
      <c r="B181" s="4">
        <v>2</v>
      </c>
      <c r="C181" s="4">
        <v>3</v>
      </c>
      <c r="D181" s="4">
        <v>4</v>
      </c>
      <c r="E181" s="4">
        <v>5</v>
      </c>
      <c r="F181" s="4">
        <v>6</v>
      </c>
      <c r="G181" s="4">
        <v>7</v>
      </c>
      <c r="H181" s="4">
        <v>8</v>
      </c>
      <c r="I181" s="4">
        <v>9</v>
      </c>
      <c r="J181" s="4">
        <v>10</v>
      </c>
      <c r="K181" s="4">
        <v>11</v>
      </c>
    </row>
    <row r="182" spans="1:11" ht="30">
      <c r="A182" s="23" t="s">
        <v>150</v>
      </c>
      <c r="B182" s="71">
        <v>423209.48</v>
      </c>
      <c r="C182" s="39" t="s">
        <v>6</v>
      </c>
      <c r="D182" s="39">
        <v>476386</v>
      </c>
      <c r="E182" s="39" t="s">
        <v>6</v>
      </c>
      <c r="F182" s="39">
        <v>542700</v>
      </c>
      <c r="G182" s="39" t="s">
        <v>6</v>
      </c>
      <c r="H182" s="39">
        <v>583500</v>
      </c>
      <c r="I182" s="39" t="s">
        <v>6</v>
      </c>
      <c r="J182" s="39">
        <v>625400</v>
      </c>
      <c r="K182" s="39" t="s">
        <v>6</v>
      </c>
    </row>
    <row r="183" spans="1:11" ht="60">
      <c r="A183" s="4" t="s">
        <v>151</v>
      </c>
      <c r="B183" s="39">
        <v>74890</v>
      </c>
      <c r="C183" s="39" t="s">
        <v>6</v>
      </c>
      <c r="D183" s="39">
        <v>119000</v>
      </c>
      <c r="E183" s="39" t="s">
        <v>6</v>
      </c>
      <c r="F183" s="39">
        <v>102000</v>
      </c>
      <c r="G183" s="39" t="s">
        <v>6</v>
      </c>
      <c r="H183" s="39">
        <v>109600</v>
      </c>
      <c r="I183" s="39" t="s">
        <v>6</v>
      </c>
      <c r="J183" s="39">
        <v>117545</v>
      </c>
      <c r="K183" s="39" t="s">
        <v>6</v>
      </c>
    </row>
    <row r="184" spans="1:11" ht="15">
      <c r="A184" s="4" t="s">
        <v>153</v>
      </c>
      <c r="B184" s="39">
        <v>37731</v>
      </c>
      <c r="C184" s="39"/>
      <c r="D184" s="39">
        <v>41504</v>
      </c>
      <c r="E184" s="39"/>
      <c r="F184" s="39">
        <v>112200</v>
      </c>
      <c r="G184" s="39"/>
      <c r="H184" s="39">
        <v>120600</v>
      </c>
      <c r="I184" s="39"/>
      <c r="J184" s="39">
        <v>129300</v>
      </c>
      <c r="K184" s="39"/>
    </row>
    <row r="185" spans="1:11" ht="33.75" customHeight="1">
      <c r="A185" s="4" t="s">
        <v>152</v>
      </c>
      <c r="B185" s="39">
        <v>25762</v>
      </c>
      <c r="C185" s="39"/>
      <c r="D185" s="39">
        <v>28110</v>
      </c>
      <c r="E185" s="39"/>
      <c r="F185" s="39">
        <v>32200</v>
      </c>
      <c r="G185" s="39"/>
      <c r="H185" s="39">
        <v>34600</v>
      </c>
      <c r="I185" s="39"/>
      <c r="J185" s="39">
        <v>37105</v>
      </c>
      <c r="K185" s="39"/>
    </row>
    <row r="186" spans="1:11" ht="15">
      <c r="A186" s="4" t="s">
        <v>9</v>
      </c>
      <c r="B186" s="39">
        <f>SUM(B182:B185)</f>
        <v>561592.48</v>
      </c>
      <c r="C186" s="39">
        <v>0</v>
      </c>
      <c r="D186" s="39">
        <f>SUM(D182:D185)</f>
        <v>665000</v>
      </c>
      <c r="E186" s="39">
        <v>0</v>
      </c>
      <c r="F186" s="39">
        <f>SUM(F182:F185)</f>
        <v>789100</v>
      </c>
      <c r="G186" s="39">
        <v>0</v>
      </c>
      <c r="H186" s="39">
        <f>SUM(H182:H185)</f>
        <v>848300</v>
      </c>
      <c r="I186" s="39">
        <v>0</v>
      </c>
      <c r="J186" s="39">
        <f>SUM(J182:J185)</f>
        <v>909350</v>
      </c>
      <c r="K186" s="39">
        <v>0</v>
      </c>
    </row>
    <row r="187" spans="1:11" ht="120">
      <c r="A187" s="6" t="s">
        <v>24</v>
      </c>
      <c r="B187" s="39" t="s">
        <v>8</v>
      </c>
      <c r="C187" s="39" t="s">
        <v>6</v>
      </c>
      <c r="D187" s="39" t="s">
        <v>8</v>
      </c>
      <c r="E187" s="39" t="s">
        <v>6</v>
      </c>
      <c r="F187" s="39" t="s">
        <v>6</v>
      </c>
      <c r="G187" s="39" t="s">
        <v>6</v>
      </c>
      <c r="H187" s="39" t="s">
        <v>6</v>
      </c>
      <c r="I187" s="39" t="s">
        <v>6</v>
      </c>
      <c r="J187" s="39" t="s">
        <v>8</v>
      </c>
      <c r="K187" s="39" t="s">
        <v>6</v>
      </c>
    </row>
    <row r="189" spans="1:14" ht="15" customHeight="1">
      <c r="A189" s="200" t="s">
        <v>25</v>
      </c>
      <c r="B189" s="200"/>
      <c r="C189" s="200"/>
      <c r="D189" s="200"/>
      <c r="E189" s="200"/>
      <c r="F189" s="200"/>
      <c r="G189" s="200"/>
      <c r="H189" s="200"/>
      <c r="I189" s="200"/>
      <c r="J189" s="200"/>
      <c r="K189" s="200"/>
      <c r="L189" s="200"/>
      <c r="M189" s="200"/>
      <c r="N189" s="200"/>
    </row>
    <row r="191" spans="1:14" ht="15" customHeight="1">
      <c r="A191" s="191" t="s">
        <v>52</v>
      </c>
      <c r="B191" s="191" t="s">
        <v>26</v>
      </c>
      <c r="C191" s="196" t="s">
        <v>344</v>
      </c>
      <c r="D191" s="197"/>
      <c r="E191" s="197"/>
      <c r="F191" s="198"/>
      <c r="G191" s="191" t="s">
        <v>366</v>
      </c>
      <c r="H191" s="191"/>
      <c r="I191" s="191"/>
      <c r="J191" s="191"/>
      <c r="K191" s="191" t="s">
        <v>94</v>
      </c>
      <c r="L191" s="191"/>
      <c r="M191" s="196" t="s">
        <v>367</v>
      </c>
      <c r="N191" s="198"/>
    </row>
    <row r="192" spans="1:14" ht="30.75" customHeight="1">
      <c r="A192" s="191"/>
      <c r="B192" s="191"/>
      <c r="C192" s="191" t="s">
        <v>3</v>
      </c>
      <c r="D192" s="191"/>
      <c r="E192" s="191" t="s">
        <v>4</v>
      </c>
      <c r="F192" s="191"/>
      <c r="G192" s="191" t="s">
        <v>3</v>
      </c>
      <c r="H192" s="191"/>
      <c r="I192" s="191" t="s">
        <v>4</v>
      </c>
      <c r="J192" s="191"/>
      <c r="K192" s="191" t="s">
        <v>3</v>
      </c>
      <c r="L192" s="191" t="s">
        <v>4</v>
      </c>
      <c r="M192" s="191" t="s">
        <v>3</v>
      </c>
      <c r="N192" s="191" t="s">
        <v>4</v>
      </c>
    </row>
    <row r="193" spans="1:14" ht="30">
      <c r="A193" s="191"/>
      <c r="B193" s="191"/>
      <c r="C193" s="4" t="s">
        <v>55</v>
      </c>
      <c r="D193" s="4" t="s">
        <v>56</v>
      </c>
      <c r="E193" s="4" t="s">
        <v>55</v>
      </c>
      <c r="F193" s="4" t="s">
        <v>56</v>
      </c>
      <c r="G193" s="4" t="s">
        <v>55</v>
      </c>
      <c r="H193" s="4" t="s">
        <v>56</v>
      </c>
      <c r="I193" s="4" t="s">
        <v>55</v>
      </c>
      <c r="J193" s="4" t="s">
        <v>56</v>
      </c>
      <c r="K193" s="191"/>
      <c r="L193" s="191"/>
      <c r="M193" s="191"/>
      <c r="N193" s="191"/>
    </row>
    <row r="194" spans="1:14" ht="15">
      <c r="A194" s="4">
        <v>1</v>
      </c>
      <c r="B194" s="4">
        <v>2</v>
      </c>
      <c r="C194" s="4">
        <v>3</v>
      </c>
      <c r="D194" s="4">
        <v>4</v>
      </c>
      <c r="E194" s="4">
        <v>5</v>
      </c>
      <c r="F194" s="4">
        <v>6</v>
      </c>
      <c r="G194" s="4">
        <v>7</v>
      </c>
      <c r="H194" s="4">
        <v>8</v>
      </c>
      <c r="I194" s="4">
        <v>9</v>
      </c>
      <c r="J194" s="4">
        <v>10</v>
      </c>
      <c r="K194" s="4">
        <v>11</v>
      </c>
      <c r="L194" s="4">
        <v>12</v>
      </c>
      <c r="M194" s="4">
        <v>13</v>
      </c>
      <c r="N194" s="4">
        <v>14</v>
      </c>
    </row>
    <row r="195" spans="1:14" ht="15">
      <c r="A195" s="4"/>
      <c r="B195" s="72" t="s">
        <v>311</v>
      </c>
      <c r="C195" s="4">
        <v>4</v>
      </c>
      <c r="D195" s="4">
        <v>4</v>
      </c>
      <c r="E195" s="4"/>
      <c r="F195" s="4"/>
      <c r="G195" s="4">
        <v>4</v>
      </c>
      <c r="H195" s="4">
        <v>4</v>
      </c>
      <c r="I195" s="4"/>
      <c r="J195" s="4"/>
      <c r="K195" s="4">
        <v>4</v>
      </c>
      <c r="L195" s="4"/>
      <c r="M195" s="4">
        <v>4</v>
      </c>
      <c r="N195" s="4"/>
    </row>
    <row r="196" spans="1:14" ht="15">
      <c r="A196" s="4"/>
      <c r="B196" s="72" t="s">
        <v>312</v>
      </c>
      <c r="C196" s="4">
        <v>4.5</v>
      </c>
      <c r="D196" s="4">
        <v>4.5</v>
      </c>
      <c r="E196" s="4"/>
      <c r="F196" s="4"/>
      <c r="G196" s="4">
        <v>4.5</v>
      </c>
      <c r="H196" s="4">
        <v>4.5</v>
      </c>
      <c r="I196" s="4"/>
      <c r="J196" s="4"/>
      <c r="K196" s="4">
        <v>4.5</v>
      </c>
      <c r="L196" s="4"/>
      <c r="M196" s="4">
        <v>4.5</v>
      </c>
      <c r="N196" s="4"/>
    </row>
    <row r="197" spans="1:14" ht="15">
      <c r="A197" s="4" t="s">
        <v>6</v>
      </c>
      <c r="B197" s="4" t="s">
        <v>9</v>
      </c>
      <c r="C197" s="4">
        <f aca="true" t="shared" si="5" ref="C197:M197">SUM(C195:C196)</f>
        <v>8.5</v>
      </c>
      <c r="D197" s="4">
        <f t="shared" si="5"/>
        <v>8.5</v>
      </c>
      <c r="E197" s="4">
        <f t="shared" si="5"/>
        <v>0</v>
      </c>
      <c r="F197" s="4">
        <f t="shared" si="5"/>
        <v>0</v>
      </c>
      <c r="G197" s="4">
        <f t="shared" si="5"/>
        <v>8.5</v>
      </c>
      <c r="H197" s="4">
        <f t="shared" si="5"/>
        <v>8.5</v>
      </c>
      <c r="I197" s="4">
        <f t="shared" si="5"/>
        <v>0</v>
      </c>
      <c r="J197" s="4">
        <f t="shared" si="5"/>
        <v>0</v>
      </c>
      <c r="K197" s="4">
        <f t="shared" si="5"/>
        <v>8.5</v>
      </c>
      <c r="L197" s="4">
        <f t="shared" si="5"/>
        <v>0</v>
      </c>
      <c r="M197" s="4">
        <f t="shared" si="5"/>
        <v>8.5</v>
      </c>
      <c r="N197" s="4" t="s">
        <v>6</v>
      </c>
    </row>
    <row r="198" spans="1:14" ht="45">
      <c r="A198" s="4" t="s">
        <v>6</v>
      </c>
      <c r="B198" s="4" t="s">
        <v>27</v>
      </c>
      <c r="C198" s="4" t="s">
        <v>8</v>
      </c>
      <c r="D198" s="4" t="s">
        <v>8</v>
      </c>
      <c r="E198" s="4" t="s">
        <v>6</v>
      </c>
      <c r="F198" s="4" t="s">
        <v>6</v>
      </c>
      <c r="G198" s="4" t="s">
        <v>8</v>
      </c>
      <c r="H198" s="4" t="s">
        <v>8</v>
      </c>
      <c r="I198" s="4" t="s">
        <v>6</v>
      </c>
      <c r="J198" s="4" t="s">
        <v>6</v>
      </c>
      <c r="K198" s="4" t="s">
        <v>8</v>
      </c>
      <c r="L198" s="4" t="s">
        <v>6</v>
      </c>
      <c r="M198" s="4" t="s">
        <v>8</v>
      </c>
      <c r="N198" s="4" t="s">
        <v>6</v>
      </c>
    </row>
    <row r="200" spans="1:12" ht="15" customHeight="1">
      <c r="A200" s="195" t="s">
        <v>70</v>
      </c>
      <c r="B200" s="195"/>
      <c r="C200" s="195"/>
      <c r="D200" s="195"/>
      <c r="E200" s="195"/>
      <c r="F200" s="195"/>
      <c r="G200" s="195"/>
      <c r="H200" s="195"/>
      <c r="I200" s="195"/>
      <c r="J200" s="195"/>
      <c r="K200" s="195"/>
      <c r="L200" s="195"/>
    </row>
    <row r="201" spans="1:12" ht="15" customHeight="1">
      <c r="A201" s="195" t="s">
        <v>356</v>
      </c>
      <c r="B201" s="195"/>
      <c r="C201" s="195"/>
      <c r="D201" s="195"/>
      <c r="E201" s="195"/>
      <c r="F201" s="195"/>
      <c r="G201" s="195"/>
      <c r="H201" s="195"/>
      <c r="I201" s="195"/>
      <c r="J201" s="195"/>
      <c r="K201" s="195"/>
      <c r="L201" s="195"/>
    </row>
    <row r="202" ht="15">
      <c r="L202" s="1" t="s">
        <v>0</v>
      </c>
    </row>
    <row r="203" spans="1:12" ht="21.75" customHeight="1">
      <c r="A203" s="191" t="s">
        <v>14</v>
      </c>
      <c r="B203" s="191" t="s">
        <v>28</v>
      </c>
      <c r="C203" s="191" t="s">
        <v>29</v>
      </c>
      <c r="D203" s="196" t="s">
        <v>344</v>
      </c>
      <c r="E203" s="197"/>
      <c r="F203" s="198"/>
      <c r="G203" s="191" t="s">
        <v>345</v>
      </c>
      <c r="H203" s="191"/>
      <c r="I203" s="191"/>
      <c r="J203" s="191" t="s">
        <v>346</v>
      </c>
      <c r="K203" s="191"/>
      <c r="L203" s="191"/>
    </row>
    <row r="204" spans="1:12" ht="30">
      <c r="A204" s="191"/>
      <c r="B204" s="191"/>
      <c r="C204" s="191"/>
      <c r="D204" s="4" t="s">
        <v>3</v>
      </c>
      <c r="E204" s="4" t="s">
        <v>4</v>
      </c>
      <c r="F204" s="4" t="s">
        <v>57</v>
      </c>
      <c r="G204" s="4" t="s">
        <v>3</v>
      </c>
      <c r="H204" s="4" t="s">
        <v>4</v>
      </c>
      <c r="I204" s="4" t="s">
        <v>49</v>
      </c>
      <c r="J204" s="4" t="s">
        <v>3</v>
      </c>
      <c r="K204" s="4" t="s">
        <v>4</v>
      </c>
      <c r="L204" s="4" t="s">
        <v>58</v>
      </c>
    </row>
    <row r="205" spans="1:12" ht="15">
      <c r="A205" s="4">
        <v>1</v>
      </c>
      <c r="B205" s="4">
        <v>2</v>
      </c>
      <c r="C205" s="4">
        <v>3</v>
      </c>
      <c r="D205" s="4">
        <v>4</v>
      </c>
      <c r="E205" s="4">
        <v>5</v>
      </c>
      <c r="F205" s="4">
        <v>6</v>
      </c>
      <c r="G205" s="4">
        <v>7</v>
      </c>
      <c r="H205" s="4">
        <v>8</v>
      </c>
      <c r="I205" s="4">
        <v>9</v>
      </c>
      <c r="J205" s="4">
        <v>10</v>
      </c>
      <c r="K205" s="4">
        <v>11</v>
      </c>
      <c r="L205" s="4">
        <v>12</v>
      </c>
    </row>
    <row r="206" spans="1:12" ht="15">
      <c r="A206" s="4" t="s">
        <v>6</v>
      </c>
      <c r="B206" s="5" t="s">
        <v>6</v>
      </c>
      <c r="C206" s="5" t="s">
        <v>6</v>
      </c>
      <c r="D206" s="5" t="s">
        <v>6</v>
      </c>
      <c r="E206" s="5" t="s">
        <v>6</v>
      </c>
      <c r="F206" s="5" t="s">
        <v>6</v>
      </c>
      <c r="G206" s="5" t="s">
        <v>6</v>
      </c>
      <c r="H206" s="5" t="s">
        <v>6</v>
      </c>
      <c r="I206" s="5" t="s">
        <v>6</v>
      </c>
      <c r="J206" s="5" t="s">
        <v>6</v>
      </c>
      <c r="K206" s="5" t="s">
        <v>6</v>
      </c>
      <c r="L206" s="5" t="s">
        <v>6</v>
      </c>
    </row>
    <row r="207" spans="1:12" ht="15">
      <c r="A207" s="4" t="s">
        <v>6</v>
      </c>
      <c r="B207" s="4" t="s">
        <v>9</v>
      </c>
      <c r="C207" s="5" t="s">
        <v>6</v>
      </c>
      <c r="D207" s="5" t="s">
        <v>6</v>
      </c>
      <c r="E207" s="5" t="s">
        <v>6</v>
      </c>
      <c r="F207" s="5" t="s">
        <v>6</v>
      </c>
      <c r="G207" s="5" t="s">
        <v>6</v>
      </c>
      <c r="H207" s="5" t="s">
        <v>6</v>
      </c>
      <c r="I207" s="5" t="s">
        <v>6</v>
      </c>
      <c r="J207" s="5" t="s">
        <v>6</v>
      </c>
      <c r="K207" s="5" t="s">
        <v>6</v>
      </c>
      <c r="L207" s="5" t="s">
        <v>6</v>
      </c>
    </row>
    <row r="209" spans="1:9" ht="15" customHeight="1">
      <c r="A209" s="200" t="s">
        <v>357</v>
      </c>
      <c r="B209" s="200"/>
      <c r="C209" s="200"/>
      <c r="D209" s="200"/>
      <c r="E209" s="200"/>
      <c r="F209" s="200"/>
      <c r="G209" s="200"/>
      <c r="H209" s="200"/>
      <c r="I209" s="200"/>
    </row>
    <row r="210" ht="15">
      <c r="I210" s="3" t="s">
        <v>0</v>
      </c>
    </row>
    <row r="211" spans="1:9" ht="21.75" customHeight="1">
      <c r="A211" s="191" t="s">
        <v>52</v>
      </c>
      <c r="B211" s="191" t="s">
        <v>28</v>
      </c>
      <c r="C211" s="191" t="s">
        <v>29</v>
      </c>
      <c r="D211" s="196" t="s">
        <v>89</v>
      </c>
      <c r="E211" s="197"/>
      <c r="F211" s="198"/>
      <c r="G211" s="191" t="s">
        <v>348</v>
      </c>
      <c r="H211" s="191"/>
      <c r="I211" s="191"/>
    </row>
    <row r="212" spans="1:9" ht="33" customHeight="1">
      <c r="A212" s="191"/>
      <c r="B212" s="191"/>
      <c r="C212" s="191"/>
      <c r="D212" s="4" t="s">
        <v>3</v>
      </c>
      <c r="E212" s="4" t="s">
        <v>4</v>
      </c>
      <c r="F212" s="4" t="s">
        <v>57</v>
      </c>
      <c r="G212" s="4" t="s">
        <v>3</v>
      </c>
      <c r="H212" s="4" t="s">
        <v>4</v>
      </c>
      <c r="I212" s="4" t="s">
        <v>49</v>
      </c>
    </row>
    <row r="213" spans="1:9" ht="15">
      <c r="A213" s="4">
        <v>1</v>
      </c>
      <c r="B213" s="4">
        <v>2</v>
      </c>
      <c r="C213" s="4">
        <v>3</v>
      </c>
      <c r="D213" s="4">
        <v>4</v>
      </c>
      <c r="E213" s="4">
        <v>5</v>
      </c>
      <c r="F213" s="4">
        <v>6</v>
      </c>
      <c r="G213" s="4">
        <v>7</v>
      </c>
      <c r="H213" s="4">
        <v>8</v>
      </c>
      <c r="I213" s="4">
        <v>9</v>
      </c>
    </row>
    <row r="214" spans="1:9" ht="15">
      <c r="A214" s="4" t="s">
        <v>6</v>
      </c>
      <c r="B214" s="5" t="s">
        <v>6</v>
      </c>
      <c r="C214" s="5" t="s">
        <v>6</v>
      </c>
      <c r="D214" s="5" t="s">
        <v>6</v>
      </c>
      <c r="E214" s="5" t="s">
        <v>6</v>
      </c>
      <c r="F214" s="5" t="s">
        <v>6</v>
      </c>
      <c r="G214" s="5" t="s">
        <v>6</v>
      </c>
      <c r="H214" s="5" t="s">
        <v>6</v>
      </c>
      <c r="I214" s="5" t="s">
        <v>6</v>
      </c>
    </row>
    <row r="215" spans="1:9" ht="15">
      <c r="A215" s="4" t="s">
        <v>6</v>
      </c>
      <c r="B215" s="4" t="s">
        <v>9</v>
      </c>
      <c r="C215" s="5" t="s">
        <v>6</v>
      </c>
      <c r="D215" s="5" t="s">
        <v>6</v>
      </c>
      <c r="E215" s="5" t="s">
        <v>6</v>
      </c>
      <c r="F215" s="5" t="s">
        <v>6</v>
      </c>
      <c r="G215" s="5" t="s">
        <v>6</v>
      </c>
      <c r="H215" s="5" t="s">
        <v>6</v>
      </c>
      <c r="I215" s="5" t="s">
        <v>6</v>
      </c>
    </row>
    <row r="217" spans="1:13" ht="15" customHeight="1">
      <c r="A217" s="200" t="s">
        <v>359</v>
      </c>
      <c r="B217" s="200"/>
      <c r="C217" s="200"/>
      <c r="D217" s="200"/>
      <c r="E217" s="200"/>
      <c r="F217" s="200"/>
      <c r="G217" s="200"/>
      <c r="H217" s="200"/>
      <c r="I217" s="200"/>
      <c r="J217" s="200"/>
      <c r="K217" s="200"/>
      <c r="L217" s="200"/>
      <c r="M217" s="200"/>
    </row>
    <row r="218" ht="15">
      <c r="M218" s="3" t="s">
        <v>0</v>
      </c>
    </row>
    <row r="219" spans="1:13" ht="23.25" customHeight="1">
      <c r="A219" s="201" t="s">
        <v>60</v>
      </c>
      <c r="B219" s="201" t="s">
        <v>59</v>
      </c>
      <c r="C219" s="191" t="s">
        <v>30</v>
      </c>
      <c r="D219" s="196" t="s">
        <v>344</v>
      </c>
      <c r="E219" s="198"/>
      <c r="F219" s="191" t="s">
        <v>345</v>
      </c>
      <c r="G219" s="191"/>
      <c r="H219" s="191" t="s">
        <v>346</v>
      </c>
      <c r="I219" s="191"/>
      <c r="J219" s="191" t="s">
        <v>89</v>
      </c>
      <c r="K219" s="191"/>
      <c r="L219" s="191" t="s">
        <v>348</v>
      </c>
      <c r="M219" s="191"/>
    </row>
    <row r="220" spans="1:13" ht="124.5" customHeight="1">
      <c r="A220" s="208"/>
      <c r="B220" s="208"/>
      <c r="C220" s="191"/>
      <c r="D220" s="4" t="s">
        <v>32</v>
      </c>
      <c r="E220" s="4" t="s">
        <v>31</v>
      </c>
      <c r="F220" s="4" t="s">
        <v>32</v>
      </c>
      <c r="G220" s="4" t="s">
        <v>31</v>
      </c>
      <c r="H220" s="4" t="s">
        <v>32</v>
      </c>
      <c r="I220" s="4" t="s">
        <v>31</v>
      </c>
      <c r="J220" s="4" t="s">
        <v>32</v>
      </c>
      <c r="K220" s="4" t="s">
        <v>31</v>
      </c>
      <c r="L220" s="4" t="s">
        <v>32</v>
      </c>
      <c r="M220" s="4" t="s">
        <v>31</v>
      </c>
    </row>
    <row r="221" spans="1:13" ht="15">
      <c r="A221" s="4">
        <v>1</v>
      </c>
      <c r="B221" s="4">
        <v>2</v>
      </c>
      <c r="C221" s="4">
        <v>3</v>
      </c>
      <c r="D221" s="4">
        <v>4</v>
      </c>
      <c r="E221" s="4">
        <v>5</v>
      </c>
      <c r="F221" s="4">
        <v>6</v>
      </c>
      <c r="G221" s="4">
        <v>7</v>
      </c>
      <c r="H221" s="4">
        <v>8</v>
      </c>
      <c r="I221" s="4">
        <v>9</v>
      </c>
      <c r="J221" s="4">
        <v>10</v>
      </c>
      <c r="K221" s="4">
        <v>11</v>
      </c>
      <c r="L221" s="4">
        <v>12</v>
      </c>
      <c r="M221" s="4">
        <v>13</v>
      </c>
    </row>
    <row r="222" spans="1:13" ht="15">
      <c r="A222" s="4" t="s">
        <v>6</v>
      </c>
      <c r="B222" s="4" t="s">
        <v>6</v>
      </c>
      <c r="C222" s="4" t="s">
        <v>6</v>
      </c>
      <c r="D222" s="4" t="s">
        <v>6</v>
      </c>
      <c r="E222" s="4" t="s">
        <v>6</v>
      </c>
      <c r="F222" s="4" t="s">
        <v>6</v>
      </c>
      <c r="G222" s="4" t="s">
        <v>6</v>
      </c>
      <c r="H222" s="4" t="s">
        <v>6</v>
      </c>
      <c r="I222" s="4" t="s">
        <v>6</v>
      </c>
      <c r="J222" s="4" t="s">
        <v>6</v>
      </c>
      <c r="K222" s="4" t="s">
        <v>6</v>
      </c>
      <c r="L222" s="4" t="s">
        <v>6</v>
      </c>
      <c r="M222" s="4" t="s">
        <v>6</v>
      </c>
    </row>
    <row r="224" spans="1:10" ht="35.25" customHeight="1">
      <c r="A224" s="195" t="s">
        <v>360</v>
      </c>
      <c r="B224" s="195"/>
      <c r="C224" s="195"/>
      <c r="D224" s="195"/>
      <c r="E224" s="195"/>
      <c r="F224" s="195"/>
      <c r="G224" s="195"/>
      <c r="H224" s="195"/>
      <c r="I224" s="195"/>
      <c r="J224" s="195"/>
    </row>
    <row r="225" spans="1:13" ht="36" customHeight="1">
      <c r="A225" s="192" t="s">
        <v>361</v>
      </c>
      <c r="B225" s="193"/>
      <c r="C225" s="193"/>
      <c r="D225" s="193"/>
      <c r="E225" s="193"/>
      <c r="F225" s="193"/>
      <c r="G225" s="193"/>
      <c r="H225" s="193"/>
      <c r="I225" s="193"/>
      <c r="J225" s="193"/>
      <c r="K225" s="193"/>
      <c r="L225" s="193"/>
      <c r="M225" s="193"/>
    </row>
    <row r="226" spans="1:10" ht="15" customHeight="1">
      <c r="A226" s="195" t="s">
        <v>362</v>
      </c>
      <c r="B226" s="195"/>
      <c r="C226" s="195"/>
      <c r="D226" s="195"/>
      <c r="E226" s="195"/>
      <c r="F226" s="195"/>
      <c r="G226" s="195"/>
      <c r="H226" s="195"/>
      <c r="I226" s="195"/>
      <c r="J226" s="195"/>
    </row>
    <row r="227" spans="1:10" ht="15" customHeight="1">
      <c r="A227" s="195" t="s">
        <v>374</v>
      </c>
      <c r="B227" s="195"/>
      <c r="C227" s="195"/>
      <c r="D227" s="195"/>
      <c r="E227" s="195"/>
      <c r="F227" s="195"/>
      <c r="G227" s="195"/>
      <c r="H227" s="195"/>
      <c r="I227" s="195"/>
      <c r="J227" s="195"/>
    </row>
    <row r="228" ht="15">
      <c r="J228" s="3" t="s">
        <v>0</v>
      </c>
    </row>
    <row r="229" spans="1:10" ht="72.75" customHeight="1">
      <c r="A229" s="191" t="s">
        <v>33</v>
      </c>
      <c r="B229" s="191" t="s">
        <v>2</v>
      </c>
      <c r="C229" s="191" t="s">
        <v>34</v>
      </c>
      <c r="D229" s="191" t="s">
        <v>61</v>
      </c>
      <c r="E229" s="191" t="s">
        <v>35</v>
      </c>
      <c r="F229" s="191" t="s">
        <v>36</v>
      </c>
      <c r="G229" s="191" t="s">
        <v>62</v>
      </c>
      <c r="H229" s="191" t="s">
        <v>37</v>
      </c>
      <c r="I229" s="191"/>
      <c r="J229" s="191" t="s">
        <v>63</v>
      </c>
    </row>
    <row r="230" spans="1:10" ht="30">
      <c r="A230" s="191"/>
      <c r="B230" s="191"/>
      <c r="C230" s="191"/>
      <c r="D230" s="191"/>
      <c r="E230" s="191"/>
      <c r="F230" s="191"/>
      <c r="G230" s="191"/>
      <c r="H230" s="4" t="s">
        <v>38</v>
      </c>
      <c r="I230" s="4" t="s">
        <v>39</v>
      </c>
      <c r="J230" s="191"/>
    </row>
    <row r="231" spans="1:10" ht="15">
      <c r="A231" s="4">
        <v>1</v>
      </c>
      <c r="B231" s="4">
        <v>2</v>
      </c>
      <c r="C231" s="4">
        <v>3</v>
      </c>
      <c r="D231" s="4">
        <v>4</v>
      </c>
      <c r="E231" s="4">
        <v>5</v>
      </c>
      <c r="F231" s="4">
        <v>6</v>
      </c>
      <c r="G231" s="4">
        <v>7</v>
      </c>
      <c r="H231" s="4">
        <v>8</v>
      </c>
      <c r="I231" s="4">
        <v>9</v>
      </c>
      <c r="J231" s="4">
        <v>10</v>
      </c>
    </row>
    <row r="232" spans="1:10" ht="15">
      <c r="A232" s="20">
        <v>2111</v>
      </c>
      <c r="B232" s="18" t="s">
        <v>98</v>
      </c>
      <c r="C232" s="39">
        <v>561600</v>
      </c>
      <c r="D232" s="58">
        <v>561592.48</v>
      </c>
      <c r="E232" s="39"/>
      <c r="F232" s="39"/>
      <c r="G232" s="39"/>
      <c r="H232" s="39"/>
      <c r="I232" s="39"/>
      <c r="J232" s="39">
        <f>D232+F232</f>
        <v>561592.48</v>
      </c>
    </row>
    <row r="233" spans="1:10" ht="15">
      <c r="A233" s="20">
        <v>2120</v>
      </c>
      <c r="B233" s="18" t="s">
        <v>99</v>
      </c>
      <c r="C233" s="39">
        <v>119800</v>
      </c>
      <c r="D233" s="58">
        <v>119767.87</v>
      </c>
      <c r="E233" s="39"/>
      <c r="F233" s="39"/>
      <c r="G233" s="39"/>
      <c r="H233" s="39"/>
      <c r="I233" s="39"/>
      <c r="J233" s="39">
        <f aca="true" t="shared" si="6" ref="J233:J240">D233+F233</f>
        <v>119767.87</v>
      </c>
    </row>
    <row r="234" spans="1:10" ht="26.25">
      <c r="A234" s="20">
        <v>2210</v>
      </c>
      <c r="B234" s="18" t="s">
        <v>100</v>
      </c>
      <c r="C234" s="39">
        <v>108840</v>
      </c>
      <c r="D234" s="58">
        <v>108840</v>
      </c>
      <c r="E234" s="39">
        <v>7667</v>
      </c>
      <c r="F234" s="39"/>
      <c r="G234" s="39">
        <f aca="true" t="shared" si="7" ref="G234:G240">F234-E234</f>
        <v>-7667</v>
      </c>
      <c r="H234" s="39"/>
      <c r="I234" s="39"/>
      <c r="J234" s="39">
        <f t="shared" si="6"/>
        <v>108840</v>
      </c>
    </row>
    <row r="235" spans="1:10" ht="15">
      <c r="A235" s="20">
        <v>2240</v>
      </c>
      <c r="B235" s="18" t="s">
        <v>103</v>
      </c>
      <c r="C235" s="39">
        <v>59210</v>
      </c>
      <c r="D235" s="58">
        <v>59200.58</v>
      </c>
      <c r="E235" s="39">
        <v>3298.84</v>
      </c>
      <c r="F235" s="39"/>
      <c r="G235" s="39">
        <f t="shared" si="7"/>
        <v>-3298.84</v>
      </c>
      <c r="H235" s="39"/>
      <c r="I235" s="39"/>
      <c r="J235" s="39">
        <f t="shared" si="6"/>
        <v>59200.58</v>
      </c>
    </row>
    <row r="236" spans="1:10" ht="15">
      <c r="A236" s="20">
        <v>2250</v>
      </c>
      <c r="B236" s="18" t="s">
        <v>104</v>
      </c>
      <c r="C236" s="39">
        <v>2400</v>
      </c>
      <c r="D236" s="58">
        <v>2340.14</v>
      </c>
      <c r="E236" s="39">
        <v>209.28</v>
      </c>
      <c r="F236" s="39"/>
      <c r="G236" s="39">
        <f t="shared" si="7"/>
        <v>-209.28</v>
      </c>
      <c r="H236" s="39"/>
      <c r="I236" s="39"/>
      <c r="J236" s="39">
        <f t="shared" si="6"/>
        <v>2340.14</v>
      </c>
    </row>
    <row r="237" spans="1:10" ht="22.5" customHeight="1">
      <c r="A237" s="20">
        <v>2270</v>
      </c>
      <c r="B237" s="18" t="s">
        <v>105</v>
      </c>
      <c r="C237" s="40">
        <v>149190</v>
      </c>
      <c r="D237" s="58">
        <v>148654.19</v>
      </c>
      <c r="E237" s="39">
        <v>41089.38</v>
      </c>
      <c r="F237" s="39"/>
      <c r="G237" s="39">
        <f t="shared" si="7"/>
        <v>-41089.38</v>
      </c>
      <c r="H237" s="39"/>
      <c r="I237" s="39"/>
      <c r="J237" s="39">
        <f t="shared" si="6"/>
        <v>148654.19</v>
      </c>
    </row>
    <row r="238" spans="1:10" ht="39">
      <c r="A238" s="20">
        <v>2282</v>
      </c>
      <c r="B238" s="18" t="s">
        <v>106</v>
      </c>
      <c r="C238" s="39">
        <v>1000</v>
      </c>
      <c r="D238" s="58">
        <v>929.42</v>
      </c>
      <c r="E238" s="39"/>
      <c r="F238" s="39"/>
      <c r="G238" s="39">
        <f t="shared" si="7"/>
        <v>0</v>
      </c>
      <c r="H238" s="39"/>
      <c r="I238" s="39"/>
      <c r="J238" s="39">
        <f t="shared" si="6"/>
        <v>929.42</v>
      </c>
    </row>
    <row r="239" spans="1:10" ht="15">
      <c r="A239" s="19">
        <v>2800</v>
      </c>
      <c r="B239" s="18" t="s">
        <v>108</v>
      </c>
      <c r="C239" s="39">
        <v>50</v>
      </c>
      <c r="D239" s="39"/>
      <c r="E239" s="39"/>
      <c r="F239" s="39">
        <v>0</v>
      </c>
      <c r="G239" s="39">
        <f t="shared" si="7"/>
        <v>0</v>
      </c>
      <c r="H239" s="39"/>
      <c r="I239" s="39"/>
      <c r="J239" s="39">
        <f t="shared" si="6"/>
        <v>0</v>
      </c>
    </row>
    <row r="240" spans="1:10" ht="26.25">
      <c r="A240" s="20">
        <v>3110</v>
      </c>
      <c r="B240" s="18" t="s">
        <v>109</v>
      </c>
      <c r="C240" s="39"/>
      <c r="D240" s="39"/>
      <c r="E240" s="39"/>
      <c r="F240" s="39"/>
      <c r="G240" s="39">
        <f t="shared" si="7"/>
        <v>0</v>
      </c>
      <c r="H240" s="39"/>
      <c r="I240" s="39"/>
      <c r="J240" s="39">
        <f t="shared" si="6"/>
        <v>0</v>
      </c>
    </row>
    <row r="241" spans="1:10" ht="15">
      <c r="A241" s="4" t="s">
        <v>6</v>
      </c>
      <c r="B241" s="4" t="s">
        <v>9</v>
      </c>
      <c r="C241" s="38">
        <f aca="true" t="shared" si="8" ref="C241:J241">SUM(C232:C240)</f>
        <v>1002090</v>
      </c>
      <c r="D241" s="38">
        <f t="shared" si="8"/>
        <v>1001324.68</v>
      </c>
      <c r="E241" s="38">
        <f t="shared" si="8"/>
        <v>52264.5</v>
      </c>
      <c r="F241" s="41">
        <f t="shared" si="8"/>
        <v>0</v>
      </c>
      <c r="G241" s="38">
        <f t="shared" si="8"/>
        <v>-52264.5</v>
      </c>
      <c r="H241" s="41">
        <f t="shared" si="8"/>
        <v>0</v>
      </c>
      <c r="I241" s="41">
        <f t="shared" si="8"/>
        <v>0</v>
      </c>
      <c r="J241" s="41">
        <f t="shared" si="8"/>
        <v>1001324.68</v>
      </c>
    </row>
    <row r="243" spans="1:12" ht="15" customHeight="1">
      <c r="A243" s="200" t="s">
        <v>363</v>
      </c>
      <c r="B243" s="200"/>
      <c r="C243" s="200"/>
      <c r="D243" s="200"/>
      <c r="E243" s="200"/>
      <c r="F243" s="200"/>
      <c r="G243" s="200"/>
      <c r="H243" s="200"/>
      <c r="I243" s="200"/>
      <c r="J243" s="200"/>
      <c r="K243" s="200"/>
      <c r="L243" s="200"/>
    </row>
    <row r="244" ht="15">
      <c r="L244" s="3" t="s">
        <v>0</v>
      </c>
    </row>
    <row r="245" spans="1:12" ht="15">
      <c r="A245" s="191" t="s">
        <v>33</v>
      </c>
      <c r="B245" s="191" t="s">
        <v>2</v>
      </c>
      <c r="C245" s="204" t="s">
        <v>93</v>
      </c>
      <c r="D245" s="216"/>
      <c r="E245" s="216"/>
      <c r="F245" s="216"/>
      <c r="G245" s="205"/>
      <c r="H245" s="207" t="s">
        <v>94</v>
      </c>
      <c r="I245" s="207"/>
      <c r="J245" s="207"/>
      <c r="K245" s="207"/>
      <c r="L245" s="207"/>
    </row>
    <row r="246" spans="1:12" ht="102.75" customHeight="1">
      <c r="A246" s="191"/>
      <c r="B246" s="191"/>
      <c r="C246" s="191" t="s">
        <v>40</v>
      </c>
      <c r="D246" s="191" t="s">
        <v>41</v>
      </c>
      <c r="E246" s="191" t="s">
        <v>42</v>
      </c>
      <c r="F246" s="191"/>
      <c r="G246" s="191" t="s">
        <v>64</v>
      </c>
      <c r="H246" s="191" t="s">
        <v>43</v>
      </c>
      <c r="I246" s="191" t="s">
        <v>65</v>
      </c>
      <c r="J246" s="191" t="s">
        <v>42</v>
      </c>
      <c r="K246" s="191"/>
      <c r="L246" s="191" t="s">
        <v>66</v>
      </c>
    </row>
    <row r="247" spans="1:12" ht="30">
      <c r="A247" s="191"/>
      <c r="B247" s="191"/>
      <c r="C247" s="191"/>
      <c r="D247" s="191"/>
      <c r="E247" s="4" t="s">
        <v>38</v>
      </c>
      <c r="F247" s="4" t="s">
        <v>39</v>
      </c>
      <c r="G247" s="191"/>
      <c r="H247" s="191"/>
      <c r="I247" s="191"/>
      <c r="J247" s="4" t="s">
        <v>38</v>
      </c>
      <c r="K247" s="4" t="s">
        <v>39</v>
      </c>
      <c r="L247" s="191"/>
    </row>
    <row r="248" spans="1:12" ht="15">
      <c r="A248" s="4">
        <v>1</v>
      </c>
      <c r="B248" s="4">
        <v>2</v>
      </c>
      <c r="C248" s="4">
        <v>3</v>
      </c>
      <c r="D248" s="4">
        <v>4</v>
      </c>
      <c r="E248" s="4">
        <v>5</v>
      </c>
      <c r="F248" s="4">
        <v>6</v>
      </c>
      <c r="G248" s="4">
        <v>7</v>
      </c>
      <c r="H248" s="4">
        <v>8</v>
      </c>
      <c r="I248" s="4">
        <v>9</v>
      </c>
      <c r="J248" s="4">
        <v>10</v>
      </c>
      <c r="K248" s="4">
        <v>11</v>
      </c>
      <c r="L248" s="4">
        <v>12</v>
      </c>
    </row>
    <row r="249" spans="1:12" ht="15">
      <c r="A249" s="20">
        <v>2111</v>
      </c>
      <c r="B249" s="18" t="s">
        <v>98</v>
      </c>
      <c r="C249" s="39">
        <f aca="true" t="shared" si="9" ref="C249:C256">J66</f>
        <v>653000</v>
      </c>
      <c r="D249" s="39"/>
      <c r="E249" s="39"/>
      <c r="F249" s="39"/>
      <c r="G249" s="39">
        <f>C249-E249</f>
        <v>653000</v>
      </c>
      <c r="H249" s="39">
        <f aca="true" t="shared" si="10" ref="H249:H257">N66</f>
        <v>789100</v>
      </c>
      <c r="I249" s="39">
        <f>D249-E249-F249</f>
        <v>0</v>
      </c>
      <c r="J249" s="39"/>
      <c r="K249" s="39"/>
      <c r="L249" s="39">
        <f>H249-I249</f>
        <v>789100</v>
      </c>
    </row>
    <row r="250" spans="1:12" ht="15">
      <c r="A250" s="20">
        <v>2120</v>
      </c>
      <c r="B250" s="18" t="s">
        <v>99</v>
      </c>
      <c r="C250" s="39">
        <f t="shared" si="9"/>
        <v>142000</v>
      </c>
      <c r="D250" s="39"/>
      <c r="E250" s="39"/>
      <c r="F250" s="39"/>
      <c r="G250" s="39">
        <f aca="true" t="shared" si="11" ref="G250:G256">C250-E250</f>
        <v>142000</v>
      </c>
      <c r="H250" s="39">
        <f t="shared" si="10"/>
        <v>169000</v>
      </c>
      <c r="I250" s="39">
        <f aca="true" t="shared" si="12" ref="I250:I257">D250-E250-F250</f>
        <v>0</v>
      </c>
      <c r="J250" s="39"/>
      <c r="K250" s="39"/>
      <c r="L250" s="39">
        <f aca="true" t="shared" si="13" ref="L250:L257">H250-I250</f>
        <v>169000</v>
      </c>
    </row>
    <row r="251" spans="1:12" ht="26.25">
      <c r="A251" s="20">
        <v>2210</v>
      </c>
      <c r="B251" s="18" t="s">
        <v>100</v>
      </c>
      <c r="C251" s="39">
        <f t="shared" si="9"/>
        <v>73650</v>
      </c>
      <c r="D251" s="39">
        <f>F234</f>
        <v>0</v>
      </c>
      <c r="E251" s="39">
        <f>D251</f>
        <v>0</v>
      </c>
      <c r="F251" s="39"/>
      <c r="G251" s="39">
        <f t="shared" si="11"/>
        <v>73650</v>
      </c>
      <c r="H251" s="39">
        <f t="shared" si="10"/>
        <v>35900</v>
      </c>
      <c r="I251" s="39">
        <f t="shared" si="12"/>
        <v>0</v>
      </c>
      <c r="J251" s="39"/>
      <c r="K251" s="39"/>
      <c r="L251" s="39">
        <f t="shared" si="13"/>
        <v>35900</v>
      </c>
    </row>
    <row r="252" spans="1:12" ht="15">
      <c r="A252" s="20">
        <v>2240</v>
      </c>
      <c r="B252" s="18" t="s">
        <v>103</v>
      </c>
      <c r="C252" s="39">
        <f t="shared" si="9"/>
        <v>110500</v>
      </c>
      <c r="D252" s="39">
        <f>F235</f>
        <v>0</v>
      </c>
      <c r="E252" s="39">
        <f>D252</f>
        <v>0</v>
      </c>
      <c r="F252" s="39"/>
      <c r="G252" s="39">
        <f t="shared" si="11"/>
        <v>110500</v>
      </c>
      <c r="H252" s="39">
        <f t="shared" si="10"/>
        <v>61600</v>
      </c>
      <c r="I252" s="39">
        <f t="shared" si="12"/>
        <v>0</v>
      </c>
      <c r="J252" s="39"/>
      <c r="K252" s="39"/>
      <c r="L252" s="39">
        <f t="shared" si="13"/>
        <v>61600</v>
      </c>
    </row>
    <row r="253" spans="1:12" ht="15">
      <c r="A253" s="20">
        <v>2250</v>
      </c>
      <c r="B253" s="18" t="s">
        <v>104</v>
      </c>
      <c r="C253" s="39">
        <f t="shared" si="9"/>
        <v>2900</v>
      </c>
      <c r="D253" s="39">
        <f>F236</f>
        <v>0</v>
      </c>
      <c r="E253" s="39">
        <f>D253</f>
        <v>0</v>
      </c>
      <c r="F253" s="39"/>
      <c r="G253" s="39">
        <f t="shared" si="11"/>
        <v>2900</v>
      </c>
      <c r="H253" s="39">
        <f t="shared" si="10"/>
        <v>3900</v>
      </c>
      <c r="I253" s="39">
        <f t="shared" si="12"/>
        <v>0</v>
      </c>
      <c r="J253" s="39"/>
      <c r="K253" s="39"/>
      <c r="L253" s="39">
        <f t="shared" si="13"/>
        <v>3900</v>
      </c>
    </row>
    <row r="254" spans="1:12" ht="26.25">
      <c r="A254" s="20">
        <v>2270</v>
      </c>
      <c r="B254" s="18" t="s">
        <v>105</v>
      </c>
      <c r="C254" s="39">
        <f t="shared" si="9"/>
        <v>169400</v>
      </c>
      <c r="D254" s="39">
        <f>F237</f>
        <v>0</v>
      </c>
      <c r="E254" s="39">
        <f>D254</f>
        <v>0</v>
      </c>
      <c r="F254" s="39"/>
      <c r="G254" s="39">
        <f t="shared" si="11"/>
        <v>169400</v>
      </c>
      <c r="H254" s="39">
        <f t="shared" si="10"/>
        <v>171600</v>
      </c>
      <c r="I254" s="39">
        <f t="shared" si="12"/>
        <v>0</v>
      </c>
      <c r="J254" s="39"/>
      <c r="K254" s="39"/>
      <c r="L254" s="39">
        <f t="shared" si="13"/>
        <v>171600</v>
      </c>
    </row>
    <row r="255" spans="1:12" ht="39">
      <c r="A255" s="20">
        <v>2282</v>
      </c>
      <c r="B255" s="18" t="s">
        <v>106</v>
      </c>
      <c r="C255" s="39">
        <f t="shared" si="9"/>
        <v>1200</v>
      </c>
      <c r="D255" s="39"/>
      <c r="E255" s="39"/>
      <c r="F255" s="39"/>
      <c r="G255" s="39">
        <f t="shared" si="11"/>
        <v>1200</v>
      </c>
      <c r="H255" s="39">
        <f t="shared" si="10"/>
        <v>1200</v>
      </c>
      <c r="I255" s="39">
        <f t="shared" si="12"/>
        <v>0</v>
      </c>
      <c r="J255" s="39"/>
      <c r="K255" s="39"/>
      <c r="L255" s="39">
        <f t="shared" si="13"/>
        <v>1200</v>
      </c>
    </row>
    <row r="256" spans="1:12" ht="15">
      <c r="A256" s="19">
        <v>2800</v>
      </c>
      <c r="B256" s="18" t="s">
        <v>108</v>
      </c>
      <c r="C256" s="39">
        <f t="shared" si="9"/>
        <v>50</v>
      </c>
      <c r="D256" s="39"/>
      <c r="E256" s="39"/>
      <c r="F256" s="39"/>
      <c r="G256" s="39">
        <f t="shared" si="11"/>
        <v>50</v>
      </c>
      <c r="H256" s="39">
        <f t="shared" si="10"/>
        <v>100</v>
      </c>
      <c r="I256" s="39">
        <f t="shared" si="12"/>
        <v>0</v>
      </c>
      <c r="J256" s="39"/>
      <c r="K256" s="39"/>
      <c r="L256" s="39">
        <f t="shared" si="13"/>
        <v>100</v>
      </c>
    </row>
    <row r="257" spans="1:12" ht="26.25">
      <c r="A257" s="20">
        <v>3110</v>
      </c>
      <c r="B257" s="18" t="s">
        <v>109</v>
      </c>
      <c r="C257" s="39">
        <v>20000</v>
      </c>
      <c r="D257" s="39"/>
      <c r="E257" s="39"/>
      <c r="F257" s="39"/>
      <c r="G257" s="39">
        <v>20000</v>
      </c>
      <c r="H257" s="39">
        <f t="shared" si="10"/>
        <v>0</v>
      </c>
      <c r="I257" s="39">
        <f t="shared" si="12"/>
        <v>0</v>
      </c>
      <c r="J257" s="39"/>
      <c r="K257" s="39"/>
      <c r="L257" s="39">
        <f t="shared" si="13"/>
        <v>0</v>
      </c>
    </row>
    <row r="258" spans="1:15" ht="15">
      <c r="A258" s="4" t="s">
        <v>6</v>
      </c>
      <c r="B258" s="4" t="s">
        <v>9</v>
      </c>
      <c r="C258" s="39">
        <f aca="true" t="shared" si="14" ref="C258:L258">SUM(C249:C257)</f>
        <v>1172700</v>
      </c>
      <c r="D258" s="39">
        <f t="shared" si="14"/>
        <v>0</v>
      </c>
      <c r="E258" s="39">
        <f t="shared" si="14"/>
        <v>0</v>
      </c>
      <c r="F258" s="39">
        <f t="shared" si="14"/>
        <v>0</v>
      </c>
      <c r="G258" s="39">
        <f t="shared" si="14"/>
        <v>1172700</v>
      </c>
      <c r="H258" s="39">
        <f t="shared" si="14"/>
        <v>1232400</v>
      </c>
      <c r="I258" s="39">
        <f t="shared" si="14"/>
        <v>0</v>
      </c>
      <c r="J258" s="39">
        <f t="shared" si="14"/>
        <v>0</v>
      </c>
      <c r="K258" s="39">
        <f t="shared" si="14"/>
        <v>0</v>
      </c>
      <c r="L258" s="39">
        <f t="shared" si="14"/>
        <v>1232400</v>
      </c>
      <c r="O258" s="21"/>
    </row>
    <row r="260" spans="1:9" ht="15" customHeight="1">
      <c r="A260" s="200" t="s">
        <v>375</v>
      </c>
      <c r="B260" s="200"/>
      <c r="C260" s="200"/>
      <c r="D260" s="200"/>
      <c r="E260" s="200"/>
      <c r="F260" s="200"/>
      <c r="G260" s="200"/>
      <c r="H260" s="200"/>
      <c r="I260" s="200"/>
    </row>
    <row r="261" ht="15">
      <c r="I261" s="3" t="s">
        <v>0</v>
      </c>
    </row>
    <row r="262" spans="1:9" ht="135" customHeight="1">
      <c r="A262" s="4" t="s">
        <v>33</v>
      </c>
      <c r="B262" s="4" t="s">
        <v>2</v>
      </c>
      <c r="C262" s="4" t="s">
        <v>34</v>
      </c>
      <c r="D262" s="4" t="s">
        <v>44</v>
      </c>
      <c r="E262" s="4" t="s">
        <v>155</v>
      </c>
      <c r="F262" s="4" t="s">
        <v>364</v>
      </c>
      <c r="G262" s="4" t="s">
        <v>365</v>
      </c>
      <c r="H262" s="4" t="s">
        <v>45</v>
      </c>
      <c r="I262" s="4" t="s">
        <v>46</v>
      </c>
    </row>
    <row r="263" spans="1:9" ht="12" customHeight="1">
      <c r="A263" s="4">
        <v>1</v>
      </c>
      <c r="B263" s="4">
        <v>2</v>
      </c>
      <c r="C263" s="4">
        <v>3</v>
      </c>
      <c r="D263" s="4">
        <v>4</v>
      </c>
      <c r="E263" s="4">
        <v>5</v>
      </c>
      <c r="F263" s="4">
        <v>6</v>
      </c>
      <c r="G263" s="4">
        <v>7</v>
      </c>
      <c r="H263" s="4">
        <v>8</v>
      </c>
      <c r="I263" s="4">
        <v>9</v>
      </c>
    </row>
    <row r="264" spans="1:9" ht="15">
      <c r="A264" s="20">
        <v>2111</v>
      </c>
      <c r="B264" s="18" t="s">
        <v>98</v>
      </c>
      <c r="C264" s="39">
        <v>561600</v>
      </c>
      <c r="D264" s="58">
        <v>561592.48</v>
      </c>
      <c r="E264" s="39">
        <v>0</v>
      </c>
      <c r="F264" s="39">
        <v>0</v>
      </c>
      <c r="G264" s="39">
        <v>0</v>
      </c>
      <c r="H264" s="4"/>
      <c r="I264" s="4"/>
    </row>
    <row r="265" spans="1:9" ht="15">
      <c r="A265" s="20">
        <v>2120</v>
      </c>
      <c r="B265" s="18" t="s">
        <v>99</v>
      </c>
      <c r="C265" s="39">
        <v>119800</v>
      </c>
      <c r="D265" s="58">
        <v>119767.87</v>
      </c>
      <c r="E265" s="39">
        <v>0</v>
      </c>
      <c r="F265" s="39">
        <v>0</v>
      </c>
      <c r="G265" s="39">
        <v>0</v>
      </c>
      <c r="H265" s="4" t="s">
        <v>6</v>
      </c>
      <c r="I265" s="4" t="s">
        <v>6</v>
      </c>
    </row>
    <row r="266" spans="1:9" ht="26.25">
      <c r="A266" s="20">
        <v>2210</v>
      </c>
      <c r="B266" s="18" t="s">
        <v>100</v>
      </c>
      <c r="C266" s="39">
        <v>108840</v>
      </c>
      <c r="D266" s="58">
        <v>108840</v>
      </c>
      <c r="E266" s="39">
        <v>0</v>
      </c>
      <c r="F266" s="39">
        <v>0</v>
      </c>
      <c r="G266" s="39">
        <v>0</v>
      </c>
      <c r="H266" s="4"/>
      <c r="I266" s="4"/>
    </row>
    <row r="267" spans="1:9" ht="16.5" customHeight="1">
      <c r="A267" s="20">
        <v>2240</v>
      </c>
      <c r="B267" s="18" t="s">
        <v>103</v>
      </c>
      <c r="C267" s="39">
        <v>59210</v>
      </c>
      <c r="D267" s="58">
        <v>59200.58</v>
      </c>
      <c r="E267" s="39">
        <v>0</v>
      </c>
      <c r="F267" s="39">
        <v>0</v>
      </c>
      <c r="G267" s="39">
        <v>0</v>
      </c>
      <c r="H267" s="4" t="s">
        <v>6</v>
      </c>
      <c r="I267" s="4" t="s">
        <v>6</v>
      </c>
    </row>
    <row r="268" spans="1:9" ht="15">
      <c r="A268" s="20">
        <v>2250</v>
      </c>
      <c r="B268" s="18" t="s">
        <v>104</v>
      </c>
      <c r="C268" s="39">
        <v>2400</v>
      </c>
      <c r="D268" s="58">
        <v>2340.14</v>
      </c>
      <c r="E268" s="39">
        <v>0</v>
      </c>
      <c r="F268" s="39">
        <v>0</v>
      </c>
      <c r="G268" s="39">
        <v>0</v>
      </c>
      <c r="H268" s="4" t="s">
        <v>6</v>
      </c>
      <c r="I268" s="4" t="s">
        <v>6</v>
      </c>
    </row>
    <row r="269" spans="1:9" ht="26.25">
      <c r="A269" s="20">
        <v>2270</v>
      </c>
      <c r="B269" s="18" t="s">
        <v>105</v>
      </c>
      <c r="C269" s="40">
        <v>149190</v>
      </c>
      <c r="D269" s="58">
        <v>148654.19</v>
      </c>
      <c r="E269" s="39">
        <v>0</v>
      </c>
      <c r="F269" s="39">
        <v>0</v>
      </c>
      <c r="G269" s="39">
        <v>0</v>
      </c>
      <c r="H269" s="4"/>
      <c r="I269" s="4"/>
    </row>
    <row r="270" spans="1:9" ht="39">
      <c r="A270" s="20">
        <v>2282</v>
      </c>
      <c r="B270" s="18" t="s">
        <v>106</v>
      </c>
      <c r="C270" s="39">
        <v>1000</v>
      </c>
      <c r="D270" s="58">
        <v>929.42</v>
      </c>
      <c r="E270" s="39"/>
      <c r="F270" s="39"/>
      <c r="G270" s="39"/>
      <c r="H270" s="4"/>
      <c r="I270" s="4"/>
    </row>
    <row r="271" spans="1:9" ht="15">
      <c r="A271" s="19">
        <v>2800</v>
      </c>
      <c r="B271" s="18" t="s">
        <v>108</v>
      </c>
      <c r="C271" s="39">
        <v>50</v>
      </c>
      <c r="D271" s="39"/>
      <c r="E271" s="39">
        <v>0</v>
      </c>
      <c r="F271" s="39">
        <v>0</v>
      </c>
      <c r="G271" s="39">
        <v>0</v>
      </c>
      <c r="H271" s="4"/>
      <c r="I271" s="4"/>
    </row>
    <row r="272" spans="1:9" ht="26.25">
      <c r="A272" s="20">
        <v>3110</v>
      </c>
      <c r="B272" s="18" t="s">
        <v>109</v>
      </c>
      <c r="C272" s="39"/>
      <c r="D272" s="39"/>
      <c r="E272" s="39">
        <v>0</v>
      </c>
      <c r="F272" s="39">
        <v>0</v>
      </c>
      <c r="G272" s="39">
        <v>0</v>
      </c>
      <c r="H272" s="4"/>
      <c r="I272" s="4"/>
    </row>
    <row r="273" spans="1:9" ht="15">
      <c r="A273" s="4" t="s">
        <v>6</v>
      </c>
      <c r="B273" s="4" t="s">
        <v>9</v>
      </c>
      <c r="C273" s="39">
        <f>SUM(C264:C272)</f>
        <v>1002090</v>
      </c>
      <c r="D273" s="39">
        <f>SUM(D264:D272)</f>
        <v>1001324.68</v>
      </c>
      <c r="E273" s="39">
        <v>0</v>
      </c>
      <c r="F273" s="39">
        <v>0</v>
      </c>
      <c r="G273" s="39">
        <v>0</v>
      </c>
      <c r="H273" s="4"/>
      <c r="I273" s="4"/>
    </row>
    <row r="275" spans="1:9" ht="15" customHeight="1">
      <c r="A275" s="213" t="s">
        <v>156</v>
      </c>
      <c r="B275" s="213"/>
      <c r="C275" s="213"/>
      <c r="D275" s="213"/>
      <c r="E275" s="213"/>
      <c r="F275" s="213"/>
      <c r="G275" s="213"/>
      <c r="H275" s="213"/>
      <c r="I275" s="213"/>
    </row>
    <row r="276" spans="1:16" ht="46.5" customHeight="1">
      <c r="A276" s="217" t="s">
        <v>427</v>
      </c>
      <c r="B276" s="229"/>
      <c r="C276" s="229"/>
      <c r="D276" s="229"/>
      <c r="E276" s="229"/>
      <c r="F276" s="229"/>
      <c r="G276" s="229"/>
      <c r="H276" s="229"/>
      <c r="I276" s="229"/>
      <c r="J276" s="234"/>
      <c r="K276" s="234"/>
      <c r="L276" s="234"/>
      <c r="M276" s="234"/>
      <c r="N276" s="234"/>
      <c r="O276" s="234"/>
      <c r="P276" s="234"/>
    </row>
    <row r="277" spans="1:16" ht="32.25" customHeight="1">
      <c r="A277" s="195" t="s">
        <v>424</v>
      </c>
      <c r="B277" s="195"/>
      <c r="C277" s="195"/>
      <c r="D277" s="195"/>
      <c r="E277" s="195"/>
      <c r="F277" s="195"/>
      <c r="G277" s="195"/>
      <c r="H277" s="195"/>
      <c r="I277" s="195"/>
      <c r="J277" s="234"/>
      <c r="K277" s="234"/>
      <c r="L277" s="234"/>
      <c r="M277" s="234"/>
      <c r="N277" s="234"/>
      <c r="O277" s="234"/>
      <c r="P277" s="234"/>
    </row>
    <row r="278" spans="1:16" ht="35.25" customHeight="1">
      <c r="A278" s="217" t="s">
        <v>167</v>
      </c>
      <c r="B278" s="224"/>
      <c r="C278" s="224"/>
      <c r="D278" s="224"/>
      <c r="E278" s="224"/>
      <c r="F278" s="224"/>
      <c r="G278" s="224"/>
      <c r="H278" s="224"/>
      <c r="I278" s="224"/>
      <c r="J278" s="234"/>
      <c r="K278" s="234"/>
      <c r="L278" s="234"/>
      <c r="M278" s="234"/>
      <c r="N278" s="234"/>
      <c r="O278" s="234"/>
      <c r="P278" s="234"/>
    </row>
    <row r="279" spans="1:9" s="12" customFormat="1" ht="30.75" customHeight="1">
      <c r="A279" s="212" t="s">
        <v>462</v>
      </c>
      <c r="B279" s="212"/>
      <c r="C279" s="10"/>
      <c r="D279" s="11"/>
      <c r="G279" s="190" t="s">
        <v>461</v>
      </c>
      <c r="H279" s="190"/>
      <c r="I279" s="190"/>
    </row>
    <row r="280" spans="1:9" s="8" customFormat="1" ht="15" customHeight="1">
      <c r="A280" s="9"/>
      <c r="D280" s="7" t="s">
        <v>47</v>
      </c>
      <c r="G280" s="211" t="s">
        <v>48</v>
      </c>
      <c r="H280" s="211"/>
      <c r="I280" s="211"/>
    </row>
    <row r="281" spans="1:9" s="12" customFormat="1" ht="12.75" customHeight="1">
      <c r="A281" s="212" t="s">
        <v>71</v>
      </c>
      <c r="B281" s="212"/>
      <c r="C281" s="10"/>
      <c r="D281" s="11"/>
      <c r="G281" s="190" t="s">
        <v>387</v>
      </c>
      <c r="H281" s="190"/>
      <c r="I281" s="190"/>
    </row>
    <row r="282" spans="1:9" s="8" customFormat="1" ht="15" customHeight="1">
      <c r="A282" s="9"/>
      <c r="D282" s="7" t="s">
        <v>47</v>
      </c>
      <c r="G282" s="211" t="s">
        <v>48</v>
      </c>
      <c r="H282" s="211"/>
      <c r="I282" s="211"/>
    </row>
  </sheetData>
  <sheetProtection/>
  <mergeCells count="176">
    <mergeCell ref="L246:L247"/>
    <mergeCell ref="A281:B281"/>
    <mergeCell ref="G281:I281"/>
    <mergeCell ref="H246:H247"/>
    <mergeCell ref="I246:I247"/>
    <mergeCell ref="C246:C247"/>
    <mergeCell ref="J246:K246"/>
    <mergeCell ref="G282:I282"/>
    <mergeCell ref="A260:I260"/>
    <mergeCell ref="A275:I275"/>
    <mergeCell ref="A279:B279"/>
    <mergeCell ref="G279:I279"/>
    <mergeCell ref="E246:F246"/>
    <mergeCell ref="A276:P276"/>
    <mergeCell ref="A277:P277"/>
    <mergeCell ref="A278:P278"/>
    <mergeCell ref="G280:I280"/>
    <mergeCell ref="G229:G230"/>
    <mergeCell ref="H229:I229"/>
    <mergeCell ref="J229:J230"/>
    <mergeCell ref="A243:L243"/>
    <mergeCell ref="A245:A247"/>
    <mergeCell ref="B245:B247"/>
    <mergeCell ref="C245:G245"/>
    <mergeCell ref="H245:L245"/>
    <mergeCell ref="D246:D247"/>
    <mergeCell ref="G246:G247"/>
    <mergeCell ref="A224:J224"/>
    <mergeCell ref="A225:M225"/>
    <mergeCell ref="A226:J226"/>
    <mergeCell ref="A227:J227"/>
    <mergeCell ref="A229:A230"/>
    <mergeCell ref="B229:B230"/>
    <mergeCell ref="C229:C230"/>
    <mergeCell ref="D229:D230"/>
    <mergeCell ref="E229:E230"/>
    <mergeCell ref="F229:F230"/>
    <mergeCell ref="A217:M217"/>
    <mergeCell ref="A219:A220"/>
    <mergeCell ref="B219:B220"/>
    <mergeCell ref="C219:C220"/>
    <mergeCell ref="D219:E219"/>
    <mergeCell ref="F219:G219"/>
    <mergeCell ref="H219:I219"/>
    <mergeCell ref="J219:K219"/>
    <mergeCell ref="L219:M219"/>
    <mergeCell ref="A209:I209"/>
    <mergeCell ref="A211:A212"/>
    <mergeCell ref="B211:B212"/>
    <mergeCell ref="C211:C212"/>
    <mergeCell ref="D211:F211"/>
    <mergeCell ref="G211:I211"/>
    <mergeCell ref="A201:L201"/>
    <mergeCell ref="A203:A204"/>
    <mergeCell ref="B203:B204"/>
    <mergeCell ref="C203:C204"/>
    <mergeCell ref="D203:F203"/>
    <mergeCell ref="G203:I203"/>
    <mergeCell ref="J203:L203"/>
    <mergeCell ref="I192:J192"/>
    <mergeCell ref="K192:K193"/>
    <mergeCell ref="L192:L193"/>
    <mergeCell ref="M192:M193"/>
    <mergeCell ref="N192:N193"/>
    <mergeCell ref="A200:L200"/>
    <mergeCell ref="A189:N189"/>
    <mergeCell ref="A191:A193"/>
    <mergeCell ref="B191:B193"/>
    <mergeCell ref="C191:F191"/>
    <mergeCell ref="G191:J191"/>
    <mergeCell ref="K191:L191"/>
    <mergeCell ref="M191:N191"/>
    <mergeCell ref="C192:D192"/>
    <mergeCell ref="E192:F192"/>
    <mergeCell ref="G192:H192"/>
    <mergeCell ref="A177:K177"/>
    <mergeCell ref="A179:A180"/>
    <mergeCell ref="B179:C179"/>
    <mergeCell ref="D179:E179"/>
    <mergeCell ref="F179:G179"/>
    <mergeCell ref="H179:I179"/>
    <mergeCell ref="J179:K179"/>
    <mergeCell ref="K133:M133"/>
    <mergeCell ref="A154:J154"/>
    <mergeCell ref="A156:A157"/>
    <mergeCell ref="B156:B157"/>
    <mergeCell ref="C156:C157"/>
    <mergeCell ref="D156:D157"/>
    <mergeCell ref="E156:G156"/>
    <mergeCell ref="H156:J156"/>
    <mergeCell ref="A133:A134"/>
    <mergeCell ref="B133:B134"/>
    <mergeCell ref="C133:C134"/>
    <mergeCell ref="D133:D134"/>
    <mergeCell ref="E133:G133"/>
    <mergeCell ref="H133:J133"/>
    <mergeCell ref="A122:A123"/>
    <mergeCell ref="B122:B123"/>
    <mergeCell ref="C122:F122"/>
    <mergeCell ref="G122:J122"/>
    <mergeCell ref="A130:M130"/>
    <mergeCell ref="A131:M131"/>
    <mergeCell ref="A112:A113"/>
    <mergeCell ref="B112:B113"/>
    <mergeCell ref="C112:F112"/>
    <mergeCell ref="G112:J112"/>
    <mergeCell ref="K112:N112"/>
    <mergeCell ref="A120:J120"/>
    <mergeCell ref="A103:A104"/>
    <mergeCell ref="B103:B104"/>
    <mergeCell ref="C103:F103"/>
    <mergeCell ref="G103:J103"/>
    <mergeCell ref="A109:N109"/>
    <mergeCell ref="A110:N110"/>
    <mergeCell ref="A85:J85"/>
    <mergeCell ref="A87:A88"/>
    <mergeCell ref="B87:B88"/>
    <mergeCell ref="C87:F87"/>
    <mergeCell ref="G87:J87"/>
    <mergeCell ref="A101:J101"/>
    <mergeCell ref="A77:N77"/>
    <mergeCell ref="A79:A80"/>
    <mergeCell ref="B79:B80"/>
    <mergeCell ref="C79:F79"/>
    <mergeCell ref="G79:J79"/>
    <mergeCell ref="K79:N79"/>
    <mergeCell ref="A61:N61"/>
    <mergeCell ref="A63:A64"/>
    <mergeCell ref="B63:B64"/>
    <mergeCell ref="C63:F63"/>
    <mergeCell ref="G63:J63"/>
    <mergeCell ref="K63:N63"/>
    <mergeCell ref="A48:J48"/>
    <mergeCell ref="A50:A51"/>
    <mergeCell ref="B50:B51"/>
    <mergeCell ref="C50:F50"/>
    <mergeCell ref="G50:J50"/>
    <mergeCell ref="A60:N60"/>
    <mergeCell ref="A36:N36"/>
    <mergeCell ref="A38:A39"/>
    <mergeCell ref="B38:B39"/>
    <mergeCell ref="C38:F38"/>
    <mergeCell ref="G38:J38"/>
    <mergeCell ref="K38:N38"/>
    <mergeCell ref="A27:P27"/>
    <mergeCell ref="A28:P28"/>
    <mergeCell ref="A29:P29"/>
    <mergeCell ref="A34:P34"/>
    <mergeCell ref="A35:N35"/>
    <mergeCell ref="A26:P26"/>
    <mergeCell ref="A30:P30"/>
    <mergeCell ref="A33:P33"/>
    <mergeCell ref="A31:P31"/>
    <mergeCell ref="A32:P32"/>
    <mergeCell ref="A21:P21"/>
    <mergeCell ref="A22:P22"/>
    <mergeCell ref="A25:P25"/>
    <mergeCell ref="A19:P19"/>
    <mergeCell ref="A20:P20"/>
    <mergeCell ref="A23:P23"/>
    <mergeCell ref="A24:O24"/>
    <mergeCell ref="A13:N13"/>
    <mergeCell ref="A14:N14"/>
    <mergeCell ref="A15:N15"/>
    <mergeCell ref="A16:N16"/>
    <mergeCell ref="A17:P17"/>
    <mergeCell ref="A18:N18"/>
    <mergeCell ref="F10:I10"/>
    <mergeCell ref="F11:I11"/>
    <mergeCell ref="C5:J5"/>
    <mergeCell ref="A7:E7"/>
    <mergeCell ref="A9:E9"/>
    <mergeCell ref="B6:E6"/>
    <mergeCell ref="F7:H7"/>
    <mergeCell ref="B8:E8"/>
    <mergeCell ref="F9:H9"/>
  </mergeCells>
  <printOptions/>
  <pageMargins left="0.15748031496062992" right="0.15748031496062992" top="0.31496062992125984" bottom="0.1968503937007874" header="0.31496062992125984" footer="0.2362204724409449"/>
  <pageSetup fitToHeight="50" horizontalDpi="600" verticalDpi="600" orientation="landscape" paperSize="9" scale="70" r:id="rId1"/>
  <rowBreaks count="4" manualBreakCount="4">
    <brk id="170" max="15" man="1"/>
    <brk id="197" max="15" man="1"/>
    <brk id="231" max="15" man="1"/>
    <brk id="258" max="1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IB303"/>
  <sheetViews>
    <sheetView view="pageBreakPreview" zoomScaleSheetLayoutView="100" zoomScalePageLayoutView="0" workbookViewId="0" topLeftCell="A13">
      <selection activeCell="A33" sqref="A33:N33"/>
    </sheetView>
  </sheetViews>
  <sheetFormatPr defaultColWidth="9.140625" defaultRowHeight="15"/>
  <cols>
    <col min="1" max="1" width="11.7109375" style="1" customWidth="1"/>
    <col min="2" max="2" width="35.7109375" style="1" customWidth="1"/>
    <col min="3" max="9" width="11.28125" style="1" customWidth="1"/>
    <col min="10" max="10" width="11.7109375" style="1" customWidth="1"/>
    <col min="11" max="14" width="11.28125" style="1" customWidth="1"/>
    <col min="15" max="16384" width="9.140625" style="1" customWidth="1"/>
  </cols>
  <sheetData>
    <row r="1" spans="3:10" ht="15">
      <c r="C1" s="95"/>
      <c r="G1" s="87"/>
      <c r="H1" s="8" t="s">
        <v>322</v>
      </c>
      <c r="I1" s="8"/>
      <c r="J1" s="88"/>
    </row>
    <row r="2" spans="3:10" ht="15">
      <c r="C2" s="95"/>
      <c r="G2" s="87"/>
      <c r="H2" s="8" t="s">
        <v>323</v>
      </c>
      <c r="I2" s="8"/>
      <c r="J2" s="88"/>
    </row>
    <row r="3" spans="7:10" ht="15">
      <c r="G3" s="87"/>
      <c r="H3" s="8" t="s">
        <v>324</v>
      </c>
      <c r="I3" s="8"/>
      <c r="J3" s="88"/>
    </row>
    <row r="4" spans="7:10" ht="15">
      <c r="G4" s="87"/>
      <c r="H4" s="87"/>
      <c r="I4" s="87"/>
      <c r="J4" s="88"/>
    </row>
    <row r="5" spans="3:10" ht="15">
      <c r="C5" s="183" t="s">
        <v>335</v>
      </c>
      <c r="D5" s="183"/>
      <c r="E5" s="183"/>
      <c r="F5" s="183"/>
      <c r="G5" s="183"/>
      <c r="H5" s="183"/>
      <c r="I5" s="183"/>
      <c r="J5" s="183"/>
    </row>
    <row r="6" spans="1:10" ht="34.5" customHeight="1">
      <c r="A6" s="89" t="s">
        <v>325</v>
      </c>
      <c r="B6" s="187" t="s">
        <v>343</v>
      </c>
      <c r="C6" s="187"/>
      <c r="D6" s="187"/>
      <c r="E6" s="187"/>
      <c r="F6" s="97"/>
      <c r="G6" s="114" t="s">
        <v>394</v>
      </c>
      <c r="H6" s="8"/>
      <c r="I6" s="86"/>
      <c r="J6" s="8">
        <v>3195961</v>
      </c>
    </row>
    <row r="7" spans="1:10" ht="42" customHeight="1">
      <c r="A7" s="184" t="s">
        <v>326</v>
      </c>
      <c r="B7" s="184"/>
      <c r="C7" s="184"/>
      <c r="D7" s="184"/>
      <c r="E7" s="184"/>
      <c r="F7" s="186" t="s">
        <v>327</v>
      </c>
      <c r="G7" s="186"/>
      <c r="H7" s="186"/>
      <c r="I7" s="93"/>
      <c r="J7" s="92" t="s">
        <v>337</v>
      </c>
    </row>
    <row r="8" spans="1:10" ht="48" customHeight="1">
      <c r="A8" s="89" t="s">
        <v>328</v>
      </c>
      <c r="B8" s="187" t="s">
        <v>343</v>
      </c>
      <c r="C8" s="187"/>
      <c r="D8" s="187"/>
      <c r="E8" s="187"/>
      <c r="F8" s="90"/>
      <c r="G8" s="114" t="s">
        <v>395</v>
      </c>
      <c r="H8" s="8"/>
      <c r="I8" s="90"/>
      <c r="J8" s="8">
        <v>3195961</v>
      </c>
    </row>
    <row r="9" spans="1:10" ht="66" customHeight="1">
      <c r="A9" s="184" t="s">
        <v>329</v>
      </c>
      <c r="B9" s="184"/>
      <c r="C9" s="184"/>
      <c r="D9" s="184"/>
      <c r="E9" s="184"/>
      <c r="F9" s="186" t="s">
        <v>330</v>
      </c>
      <c r="G9" s="186"/>
      <c r="H9" s="186"/>
      <c r="I9" s="93"/>
      <c r="J9" s="92" t="s">
        <v>337</v>
      </c>
    </row>
    <row r="10" spans="1:10" ht="45.75" customHeight="1">
      <c r="A10" s="89" t="s">
        <v>388</v>
      </c>
      <c r="C10" s="90">
        <v>3121</v>
      </c>
      <c r="D10" s="91"/>
      <c r="E10" s="110">
        <v>1040</v>
      </c>
      <c r="F10" s="185" t="s">
        <v>389</v>
      </c>
      <c r="G10" s="185"/>
      <c r="H10" s="185"/>
      <c r="I10" s="185"/>
      <c r="J10" s="96">
        <v>7400000000</v>
      </c>
    </row>
    <row r="11" spans="1:10" ht="100.5" customHeight="1">
      <c r="A11" s="93" t="s">
        <v>336</v>
      </c>
      <c r="B11" s="93"/>
      <c r="C11" s="92" t="s">
        <v>331</v>
      </c>
      <c r="D11" s="90"/>
      <c r="E11" s="92" t="s">
        <v>332</v>
      </c>
      <c r="F11" s="186" t="s">
        <v>333</v>
      </c>
      <c r="G11" s="186"/>
      <c r="H11" s="186"/>
      <c r="I11" s="186"/>
      <c r="J11" s="94" t="s">
        <v>338</v>
      </c>
    </row>
    <row r="12" spans="1:2" ht="10.5" customHeight="1">
      <c r="A12" s="3"/>
      <c r="B12" s="2"/>
    </row>
    <row r="13" spans="1:2" ht="8.25" customHeight="1">
      <c r="A13" s="3"/>
      <c r="B13" s="2"/>
    </row>
    <row r="14" spans="1:14" ht="15">
      <c r="A14" s="195" t="s">
        <v>72</v>
      </c>
      <c r="B14" s="195"/>
      <c r="C14" s="195"/>
      <c r="D14" s="195"/>
      <c r="E14" s="195"/>
      <c r="F14" s="195"/>
      <c r="G14" s="195"/>
      <c r="H14" s="195"/>
      <c r="I14" s="195"/>
      <c r="J14" s="195"/>
      <c r="K14" s="195"/>
      <c r="L14" s="195"/>
      <c r="M14" s="195"/>
      <c r="N14" s="195"/>
    </row>
    <row r="15" spans="1:14" ht="26.25" customHeight="1">
      <c r="A15" s="195" t="s">
        <v>195</v>
      </c>
      <c r="B15" s="195"/>
      <c r="C15" s="195"/>
      <c r="D15" s="195"/>
      <c r="E15" s="195"/>
      <c r="F15" s="195"/>
      <c r="G15" s="195"/>
      <c r="H15" s="195"/>
      <c r="I15" s="195"/>
      <c r="J15" s="195"/>
      <c r="K15" s="195"/>
      <c r="L15" s="195"/>
      <c r="M15" s="195"/>
      <c r="N15" s="195"/>
    </row>
    <row r="16" spans="1:14" ht="24.75" customHeight="1">
      <c r="A16" s="195" t="s">
        <v>224</v>
      </c>
      <c r="B16" s="195"/>
      <c r="C16" s="195"/>
      <c r="D16" s="195"/>
      <c r="E16" s="195"/>
      <c r="F16" s="195"/>
      <c r="G16" s="195"/>
      <c r="H16" s="195"/>
      <c r="I16" s="195"/>
      <c r="J16" s="195"/>
      <c r="K16" s="195"/>
      <c r="L16" s="195"/>
      <c r="M16" s="195"/>
      <c r="N16" s="195"/>
    </row>
    <row r="17" spans="1:14" ht="15">
      <c r="A17" s="195" t="s">
        <v>67</v>
      </c>
      <c r="B17" s="195"/>
      <c r="C17" s="195"/>
      <c r="D17" s="195"/>
      <c r="E17" s="195"/>
      <c r="F17" s="195"/>
      <c r="G17" s="195"/>
      <c r="H17" s="195"/>
      <c r="I17" s="195"/>
      <c r="J17" s="195"/>
      <c r="K17" s="195"/>
      <c r="L17" s="195"/>
      <c r="M17" s="195"/>
      <c r="N17" s="195"/>
    </row>
    <row r="18" spans="1:32" s="13" customFormat="1" ht="18.75" customHeight="1">
      <c r="A18" s="210" t="s">
        <v>79</v>
      </c>
      <c r="B18" s="210"/>
      <c r="C18" s="210"/>
      <c r="D18" s="210"/>
      <c r="E18" s="210"/>
      <c r="F18" s="210"/>
      <c r="G18" s="210"/>
      <c r="H18" s="210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</row>
    <row r="19" spans="1:32" s="13" customFormat="1" ht="18.75" customHeight="1">
      <c r="A19" s="188" t="s">
        <v>378</v>
      </c>
      <c r="B19" s="188"/>
      <c r="C19" s="188"/>
      <c r="D19" s="188"/>
      <c r="E19" s="188"/>
      <c r="F19" s="188"/>
      <c r="G19" s="188"/>
      <c r="H19" s="188"/>
      <c r="I19" s="188"/>
      <c r="J19" s="188"/>
      <c r="K19" s="188"/>
      <c r="L19" s="188"/>
      <c r="M19" s="188"/>
      <c r="N19" s="188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</row>
    <row r="20" spans="1:32" s="15" customFormat="1" ht="29.25" customHeight="1">
      <c r="A20" s="188" t="s">
        <v>341</v>
      </c>
      <c r="B20" s="189"/>
      <c r="C20" s="189"/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</row>
    <row r="21" spans="1:32" s="15" customFormat="1" ht="31.5" customHeight="1">
      <c r="A21" s="188" t="s">
        <v>213</v>
      </c>
      <c r="B21" s="189"/>
      <c r="C21" s="189"/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</row>
    <row r="22" spans="1:236" s="15" customFormat="1" ht="18.75" customHeight="1">
      <c r="A22" s="188" t="s">
        <v>214</v>
      </c>
      <c r="B22" s="189"/>
      <c r="C22" s="189"/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</row>
    <row r="23" spans="1:236" s="15" customFormat="1" ht="22.5" customHeight="1">
      <c r="A23" s="188" t="s">
        <v>215</v>
      </c>
      <c r="B23" s="189"/>
      <c r="C23" s="189"/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</row>
    <row r="24" spans="1:32" s="15" customFormat="1" ht="18" customHeight="1">
      <c r="A24" s="188" t="s">
        <v>216</v>
      </c>
      <c r="B24" s="189"/>
      <c r="C24" s="189"/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</row>
    <row r="25" spans="1:32" s="15" customFormat="1" ht="18.75" customHeight="1">
      <c r="A25" s="188" t="s">
        <v>217</v>
      </c>
      <c r="B25" s="189"/>
      <c r="C25" s="189"/>
      <c r="D25" s="189"/>
      <c r="E25" s="189"/>
      <c r="F25" s="189"/>
      <c r="G25" s="189"/>
      <c r="H25" s="189"/>
      <c r="I25" s="189"/>
      <c r="J25" s="189"/>
      <c r="K25" s="189"/>
      <c r="L25" s="189"/>
      <c r="M25" s="189"/>
      <c r="N25" s="189"/>
      <c r="O25" s="189"/>
      <c r="P25" s="189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</row>
    <row r="26" spans="1:32" s="13" customFormat="1" ht="18" customHeight="1">
      <c r="A26" s="188" t="s">
        <v>218</v>
      </c>
      <c r="B26" s="189"/>
      <c r="C26" s="189"/>
      <c r="D26" s="189"/>
      <c r="E26" s="189"/>
      <c r="F26" s="189"/>
      <c r="G26" s="189"/>
      <c r="H26" s="189"/>
      <c r="I26" s="189"/>
      <c r="J26" s="189"/>
      <c r="K26" s="189"/>
      <c r="L26" s="189"/>
      <c r="M26" s="189"/>
      <c r="N26" s="189"/>
      <c r="O26" s="189"/>
      <c r="P26" s="189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</row>
    <row r="27" spans="1:32" s="13" customFormat="1" ht="34.5" customHeight="1">
      <c r="A27" s="188" t="s">
        <v>219</v>
      </c>
      <c r="B27" s="189"/>
      <c r="C27" s="189"/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</row>
    <row r="28" spans="1:32" s="13" customFormat="1" ht="30.75" customHeight="1">
      <c r="A28" s="188" t="s">
        <v>220</v>
      </c>
      <c r="B28" s="189"/>
      <c r="C28" s="189"/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</row>
    <row r="29" spans="1:32" s="13" customFormat="1" ht="33.75" customHeight="1">
      <c r="A29" s="188" t="s">
        <v>221</v>
      </c>
      <c r="B29" s="189"/>
      <c r="C29" s="189"/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</row>
    <row r="30" spans="1:32" s="13" customFormat="1" ht="18.75" customHeight="1">
      <c r="A30" s="188" t="s">
        <v>222</v>
      </c>
      <c r="B30" s="189"/>
      <c r="C30" s="189"/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89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</row>
    <row r="31" spans="1:32" s="13" customFormat="1" ht="30.75" customHeight="1">
      <c r="A31" s="188" t="s">
        <v>223</v>
      </c>
      <c r="B31" s="189"/>
      <c r="C31" s="189"/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P31" s="189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</row>
    <row r="32" spans="1:32" s="15" customFormat="1" ht="12.75" customHeight="1">
      <c r="A32" s="188"/>
      <c r="B32" s="189"/>
      <c r="C32" s="189"/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</row>
    <row r="33" spans="1:14" ht="15">
      <c r="A33" s="195" t="s">
        <v>68</v>
      </c>
      <c r="B33" s="195"/>
      <c r="C33" s="195"/>
      <c r="D33" s="195"/>
      <c r="E33" s="195"/>
      <c r="F33" s="195"/>
      <c r="G33" s="195"/>
      <c r="H33" s="195"/>
      <c r="I33" s="195"/>
      <c r="J33" s="195"/>
      <c r="K33" s="195"/>
      <c r="L33" s="195"/>
      <c r="M33" s="195"/>
      <c r="N33" s="195"/>
    </row>
    <row r="34" spans="1:14" ht="15">
      <c r="A34" s="195" t="s">
        <v>372</v>
      </c>
      <c r="B34" s="195"/>
      <c r="C34" s="195"/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</row>
    <row r="35" ht="15">
      <c r="N35" s="3" t="s">
        <v>0</v>
      </c>
    </row>
    <row r="36" spans="1:14" ht="15">
      <c r="A36" s="191" t="s">
        <v>1</v>
      </c>
      <c r="B36" s="191" t="s">
        <v>2</v>
      </c>
      <c r="C36" s="191" t="s">
        <v>344</v>
      </c>
      <c r="D36" s="191"/>
      <c r="E36" s="191"/>
      <c r="F36" s="191"/>
      <c r="G36" s="191" t="s">
        <v>345</v>
      </c>
      <c r="H36" s="191"/>
      <c r="I36" s="191"/>
      <c r="J36" s="191"/>
      <c r="K36" s="233" t="s">
        <v>346</v>
      </c>
      <c r="L36" s="233"/>
      <c r="M36" s="233"/>
      <c r="N36" s="233"/>
    </row>
    <row r="37" spans="1:14" ht="68.25" customHeight="1">
      <c r="A37" s="191"/>
      <c r="B37" s="191"/>
      <c r="C37" s="4" t="s">
        <v>3</v>
      </c>
      <c r="D37" s="4" t="s">
        <v>4</v>
      </c>
      <c r="E37" s="4" t="s">
        <v>5</v>
      </c>
      <c r="F37" s="4" t="s">
        <v>51</v>
      </c>
      <c r="G37" s="4" t="s">
        <v>3</v>
      </c>
      <c r="H37" s="4" t="s">
        <v>4</v>
      </c>
      <c r="I37" s="4" t="s">
        <v>5</v>
      </c>
      <c r="J37" s="4" t="s">
        <v>49</v>
      </c>
      <c r="K37" s="4" t="s">
        <v>3</v>
      </c>
      <c r="L37" s="4" t="s">
        <v>4</v>
      </c>
      <c r="M37" s="4" t="s">
        <v>5</v>
      </c>
      <c r="N37" s="4" t="s">
        <v>50</v>
      </c>
    </row>
    <row r="38" spans="1:14" ht="15">
      <c r="A38" s="4">
        <v>1</v>
      </c>
      <c r="B38" s="4">
        <v>2</v>
      </c>
      <c r="C38" s="4">
        <v>3</v>
      </c>
      <c r="D38" s="4">
        <v>4</v>
      </c>
      <c r="E38" s="4">
        <v>5</v>
      </c>
      <c r="F38" s="4">
        <v>6</v>
      </c>
      <c r="G38" s="4">
        <v>7</v>
      </c>
      <c r="H38" s="4">
        <v>8</v>
      </c>
      <c r="I38" s="4">
        <v>9</v>
      </c>
      <c r="J38" s="4">
        <v>10</v>
      </c>
      <c r="K38" s="4">
        <v>11</v>
      </c>
      <c r="L38" s="4">
        <v>12</v>
      </c>
      <c r="M38" s="4">
        <v>13</v>
      </c>
      <c r="N38" s="4">
        <v>14</v>
      </c>
    </row>
    <row r="39" spans="1:14" ht="30">
      <c r="A39" s="4">
        <v>25010000</v>
      </c>
      <c r="B39" s="5" t="s">
        <v>7</v>
      </c>
      <c r="C39" s="39">
        <v>1934025.5</v>
      </c>
      <c r="D39" s="39" t="s">
        <v>8</v>
      </c>
      <c r="E39" s="39" t="s">
        <v>8</v>
      </c>
      <c r="F39" s="39">
        <f>C39</f>
        <v>1934025.5</v>
      </c>
      <c r="G39" s="39">
        <v>2119300</v>
      </c>
      <c r="H39" s="39" t="s">
        <v>8</v>
      </c>
      <c r="I39" s="39" t="s">
        <v>8</v>
      </c>
      <c r="J39" s="39">
        <f>G39</f>
        <v>2119300</v>
      </c>
      <c r="K39" s="39">
        <v>2310400</v>
      </c>
      <c r="L39" s="39" t="s">
        <v>8</v>
      </c>
      <c r="M39" s="39" t="s">
        <v>8</v>
      </c>
      <c r="N39" s="39">
        <f>K39</f>
        <v>2310400</v>
      </c>
    </row>
    <row r="40" spans="1:14" ht="30">
      <c r="A40" s="4" t="s">
        <v>160</v>
      </c>
      <c r="B40" s="5" t="s">
        <v>158</v>
      </c>
      <c r="C40" s="39" t="s">
        <v>8</v>
      </c>
      <c r="D40" s="39"/>
      <c r="E40" s="39"/>
      <c r="F40" s="39"/>
      <c r="G40" s="39" t="s">
        <v>8</v>
      </c>
      <c r="H40" s="45"/>
      <c r="I40" s="39"/>
      <c r="J40" s="39"/>
      <c r="K40" s="39" t="s">
        <v>8</v>
      </c>
      <c r="L40" s="39"/>
      <c r="M40" s="39"/>
      <c r="N40" s="39"/>
    </row>
    <row r="41" spans="1:14" ht="45">
      <c r="A41" s="4" t="s">
        <v>161</v>
      </c>
      <c r="B41" s="5" t="s">
        <v>159</v>
      </c>
      <c r="C41" s="39" t="s">
        <v>8</v>
      </c>
      <c r="D41" s="39"/>
      <c r="E41" s="39"/>
      <c r="F41" s="39"/>
      <c r="G41" s="39" t="s">
        <v>8</v>
      </c>
      <c r="H41" s="45"/>
      <c r="I41" s="39"/>
      <c r="J41" s="39"/>
      <c r="K41" s="39" t="s">
        <v>8</v>
      </c>
      <c r="L41" s="39"/>
      <c r="M41" s="39"/>
      <c r="N41" s="39"/>
    </row>
    <row r="42" spans="1:14" ht="30">
      <c r="A42" s="4">
        <v>25020100</v>
      </c>
      <c r="B42" s="5" t="s">
        <v>157</v>
      </c>
      <c r="C42" s="39" t="s">
        <v>8</v>
      </c>
      <c r="D42" s="39"/>
      <c r="E42" s="39" t="s">
        <v>6</v>
      </c>
      <c r="F42" s="39"/>
      <c r="G42" s="39" t="s">
        <v>8</v>
      </c>
      <c r="H42" s="45"/>
      <c r="I42" s="39" t="s">
        <v>6</v>
      </c>
      <c r="J42" s="39"/>
      <c r="K42" s="39" t="s">
        <v>8</v>
      </c>
      <c r="L42" s="39" t="s">
        <v>6</v>
      </c>
      <c r="M42" s="39" t="s">
        <v>6</v>
      </c>
      <c r="N42" s="39"/>
    </row>
    <row r="43" spans="1:14" ht="45">
      <c r="A43" s="4">
        <v>602400</v>
      </c>
      <c r="B43" s="5" t="s">
        <v>76</v>
      </c>
      <c r="C43" s="39" t="s">
        <v>8</v>
      </c>
      <c r="D43" s="39"/>
      <c r="E43" s="39"/>
      <c r="F43" s="39">
        <f>D43</f>
        <v>0</v>
      </c>
      <c r="G43" s="39" t="s">
        <v>8</v>
      </c>
      <c r="H43" s="45"/>
      <c r="I43" s="39"/>
      <c r="J43" s="39">
        <f>H43</f>
        <v>0</v>
      </c>
      <c r="K43" s="39" t="s">
        <v>8</v>
      </c>
      <c r="L43" s="39"/>
      <c r="M43" s="39"/>
      <c r="N43" s="39">
        <f>L43</f>
        <v>0</v>
      </c>
    </row>
    <row r="44" spans="1:14" ht="15">
      <c r="A44" s="4" t="s">
        <v>6</v>
      </c>
      <c r="B44" s="4" t="s">
        <v>9</v>
      </c>
      <c r="C44" s="39">
        <f>C39</f>
        <v>1934025.5</v>
      </c>
      <c r="D44" s="39">
        <f>SUM(D40:D43)</f>
        <v>0</v>
      </c>
      <c r="E44" s="39">
        <f>SUM(E40:E43)</f>
        <v>0</v>
      </c>
      <c r="F44" s="39">
        <f>SUM(F39:F43)</f>
        <v>1934025.5</v>
      </c>
      <c r="G44" s="39">
        <f>G39</f>
        <v>2119300</v>
      </c>
      <c r="H44" s="39">
        <f>SUM(H40:H43)</f>
        <v>0</v>
      </c>
      <c r="I44" s="39">
        <f>SUM(I40:I43)</f>
        <v>0</v>
      </c>
      <c r="J44" s="39">
        <f>SUM(J39:J43)</f>
        <v>2119300</v>
      </c>
      <c r="K44" s="39">
        <f>K39</f>
        <v>2310400</v>
      </c>
      <c r="L44" s="39">
        <f>SUM(L40:L43)</f>
        <v>0</v>
      </c>
      <c r="M44" s="39">
        <f>SUM(M40:M43)</f>
        <v>0</v>
      </c>
      <c r="N44" s="39">
        <f>SUM(N39:N43)</f>
        <v>2310400</v>
      </c>
    </row>
    <row r="46" spans="1:10" ht="15">
      <c r="A46" s="206" t="s">
        <v>347</v>
      </c>
      <c r="B46" s="206"/>
      <c r="C46" s="206"/>
      <c r="D46" s="206"/>
      <c r="E46" s="206"/>
      <c r="F46" s="206"/>
      <c r="G46" s="206"/>
      <c r="H46" s="206"/>
      <c r="I46" s="206"/>
      <c r="J46" s="206"/>
    </row>
    <row r="47" ht="15">
      <c r="J47" s="3" t="s">
        <v>0</v>
      </c>
    </row>
    <row r="48" spans="1:10" ht="15">
      <c r="A48" s="191" t="s">
        <v>1</v>
      </c>
      <c r="B48" s="191" t="s">
        <v>2</v>
      </c>
      <c r="C48" s="191" t="s">
        <v>89</v>
      </c>
      <c r="D48" s="191"/>
      <c r="E48" s="191"/>
      <c r="F48" s="191"/>
      <c r="G48" s="191" t="s">
        <v>348</v>
      </c>
      <c r="H48" s="191"/>
      <c r="I48" s="191"/>
      <c r="J48" s="191"/>
    </row>
    <row r="49" spans="1:10" ht="60.75" customHeight="1">
      <c r="A49" s="191"/>
      <c r="B49" s="191"/>
      <c r="C49" s="4" t="s">
        <v>3</v>
      </c>
      <c r="D49" s="4" t="s">
        <v>4</v>
      </c>
      <c r="E49" s="4" t="s">
        <v>5</v>
      </c>
      <c r="F49" s="4" t="s">
        <v>51</v>
      </c>
      <c r="G49" s="4" t="s">
        <v>3</v>
      </c>
      <c r="H49" s="4" t="s">
        <v>4</v>
      </c>
      <c r="I49" s="4" t="s">
        <v>5</v>
      </c>
      <c r="J49" s="4" t="s">
        <v>49</v>
      </c>
    </row>
    <row r="50" spans="1:10" ht="15">
      <c r="A50" s="4">
        <v>1</v>
      </c>
      <c r="B50" s="4">
        <v>2</v>
      </c>
      <c r="C50" s="4">
        <v>3</v>
      </c>
      <c r="D50" s="4">
        <v>4</v>
      </c>
      <c r="E50" s="4">
        <v>5</v>
      </c>
      <c r="F50" s="4">
        <v>6</v>
      </c>
      <c r="G50" s="4">
        <v>7</v>
      </c>
      <c r="H50" s="4">
        <v>8</v>
      </c>
      <c r="I50" s="4">
        <v>9</v>
      </c>
      <c r="J50" s="4">
        <v>10</v>
      </c>
    </row>
    <row r="51" spans="1:10" ht="30">
      <c r="A51" s="5" t="s">
        <v>6</v>
      </c>
      <c r="B51" s="5" t="s">
        <v>7</v>
      </c>
      <c r="C51" s="31">
        <f>C102</f>
        <v>2479900</v>
      </c>
      <c r="D51" s="31" t="s">
        <v>8</v>
      </c>
      <c r="E51" s="31" t="s">
        <v>6</v>
      </c>
      <c r="F51" s="31">
        <f>C51</f>
        <v>2479900</v>
      </c>
      <c r="G51" s="31">
        <f>G102</f>
        <v>2653000</v>
      </c>
      <c r="H51" s="31" t="s">
        <v>8</v>
      </c>
      <c r="I51" s="31" t="s">
        <v>6</v>
      </c>
      <c r="J51" s="31">
        <f>G51</f>
        <v>2653000</v>
      </c>
    </row>
    <row r="52" spans="1:10" ht="30">
      <c r="A52" s="4" t="s">
        <v>160</v>
      </c>
      <c r="B52" s="5" t="s">
        <v>158</v>
      </c>
      <c r="C52" s="31"/>
      <c r="D52" s="31"/>
      <c r="E52" s="31"/>
      <c r="F52" s="31"/>
      <c r="G52" s="31"/>
      <c r="H52" s="31"/>
      <c r="I52" s="31"/>
      <c r="J52" s="31"/>
    </row>
    <row r="53" spans="1:10" ht="45">
      <c r="A53" s="4" t="s">
        <v>161</v>
      </c>
      <c r="B53" s="5" t="s">
        <v>159</v>
      </c>
      <c r="C53" s="31"/>
      <c r="D53" s="31"/>
      <c r="E53" s="31"/>
      <c r="F53" s="31"/>
      <c r="G53" s="31"/>
      <c r="H53" s="31"/>
      <c r="I53" s="31"/>
      <c r="J53" s="31"/>
    </row>
    <row r="54" spans="1:10" ht="30">
      <c r="A54" s="4">
        <v>25020100</v>
      </c>
      <c r="B54" s="5" t="s">
        <v>157</v>
      </c>
      <c r="C54" s="31" t="s">
        <v>8</v>
      </c>
      <c r="D54" s="31" t="s">
        <v>6</v>
      </c>
      <c r="E54" s="31" t="s">
        <v>6</v>
      </c>
      <c r="F54" s="31"/>
      <c r="G54" s="31" t="s">
        <v>8</v>
      </c>
      <c r="H54" s="31" t="s">
        <v>6</v>
      </c>
      <c r="I54" s="31" t="s">
        <v>6</v>
      </c>
      <c r="J54" s="31"/>
    </row>
    <row r="55" spans="1:10" ht="45">
      <c r="A55" s="4">
        <v>602400</v>
      </c>
      <c r="B55" s="5" t="s">
        <v>76</v>
      </c>
      <c r="C55" s="31" t="s">
        <v>8</v>
      </c>
      <c r="D55" s="31" t="s">
        <v>6</v>
      </c>
      <c r="E55" s="31" t="s">
        <v>6</v>
      </c>
      <c r="F55" s="31" t="str">
        <f>D55</f>
        <v> </v>
      </c>
      <c r="G55" s="31" t="s">
        <v>8</v>
      </c>
      <c r="H55" s="31" t="s">
        <v>6</v>
      </c>
      <c r="I55" s="31" t="s">
        <v>6</v>
      </c>
      <c r="J55" s="31" t="str">
        <f>H55</f>
        <v> </v>
      </c>
    </row>
    <row r="56" spans="1:10" ht="15">
      <c r="A56" s="5" t="s">
        <v>6</v>
      </c>
      <c r="B56" s="4" t="s">
        <v>9</v>
      </c>
      <c r="C56" s="31">
        <f>C51</f>
        <v>2479900</v>
      </c>
      <c r="D56" s="136" t="s">
        <v>6</v>
      </c>
      <c r="E56" s="136" t="s">
        <v>6</v>
      </c>
      <c r="F56" s="31">
        <f>SUM(F51:F55)</f>
        <v>2479900</v>
      </c>
      <c r="G56" s="31">
        <f>G51</f>
        <v>2653000</v>
      </c>
      <c r="H56" s="136" t="s">
        <v>6</v>
      </c>
      <c r="I56" s="136" t="s">
        <v>6</v>
      </c>
      <c r="J56" s="31">
        <f>SUM(J51:J55)</f>
        <v>2653000</v>
      </c>
    </row>
    <row r="59" spans="1:14" ht="15">
      <c r="A59" s="195" t="s">
        <v>10</v>
      </c>
      <c r="B59" s="195"/>
      <c r="C59" s="195"/>
      <c r="D59" s="195"/>
      <c r="E59" s="195"/>
      <c r="F59" s="195"/>
      <c r="G59" s="195"/>
      <c r="H59" s="195"/>
      <c r="I59" s="195"/>
      <c r="J59" s="195"/>
      <c r="K59" s="195"/>
      <c r="L59" s="195"/>
      <c r="M59" s="195"/>
      <c r="N59" s="195"/>
    </row>
    <row r="60" spans="1:14" ht="15">
      <c r="A60" s="195" t="s">
        <v>349</v>
      </c>
      <c r="B60" s="195"/>
      <c r="C60" s="195"/>
      <c r="D60" s="195"/>
      <c r="E60" s="195"/>
      <c r="F60" s="195"/>
      <c r="G60" s="195"/>
      <c r="H60" s="195"/>
      <c r="I60" s="195"/>
      <c r="J60" s="195"/>
      <c r="K60" s="195"/>
      <c r="L60" s="195"/>
      <c r="M60" s="195"/>
      <c r="N60" s="195"/>
    </row>
    <row r="61" spans="1:14" ht="15">
      <c r="A61" s="3"/>
      <c r="N61" s="3" t="s">
        <v>0</v>
      </c>
    </row>
    <row r="62" spans="1:14" ht="21.75" customHeight="1">
      <c r="A62" s="191" t="s">
        <v>11</v>
      </c>
      <c r="B62" s="191" t="s">
        <v>2</v>
      </c>
      <c r="C62" s="191" t="s">
        <v>344</v>
      </c>
      <c r="D62" s="191"/>
      <c r="E62" s="191"/>
      <c r="F62" s="191"/>
      <c r="G62" s="207" t="s">
        <v>345</v>
      </c>
      <c r="H62" s="207"/>
      <c r="I62" s="207"/>
      <c r="J62" s="207"/>
      <c r="K62" s="233" t="s">
        <v>346</v>
      </c>
      <c r="L62" s="233"/>
      <c r="M62" s="233"/>
      <c r="N62" s="233"/>
    </row>
    <row r="63" spans="1:14" ht="63" customHeight="1">
      <c r="A63" s="191"/>
      <c r="B63" s="191"/>
      <c r="C63" s="4" t="s">
        <v>3</v>
      </c>
      <c r="D63" s="4" t="s">
        <v>4</v>
      </c>
      <c r="E63" s="4" t="s">
        <v>5</v>
      </c>
      <c r="F63" s="4" t="s">
        <v>51</v>
      </c>
      <c r="G63" s="4" t="s">
        <v>3</v>
      </c>
      <c r="H63" s="4" t="s">
        <v>4</v>
      </c>
      <c r="I63" s="4" t="s">
        <v>5</v>
      </c>
      <c r="J63" s="4" t="s">
        <v>49</v>
      </c>
      <c r="K63" s="4" t="s">
        <v>3</v>
      </c>
      <c r="L63" s="4" t="s">
        <v>4</v>
      </c>
      <c r="M63" s="4" t="s">
        <v>5</v>
      </c>
      <c r="N63" s="4" t="s">
        <v>50</v>
      </c>
    </row>
    <row r="64" spans="1:14" ht="15">
      <c r="A64" s="4">
        <v>1</v>
      </c>
      <c r="B64" s="4">
        <v>2</v>
      </c>
      <c r="C64" s="4">
        <v>3</v>
      </c>
      <c r="D64" s="4">
        <v>4</v>
      </c>
      <c r="E64" s="4">
        <v>5</v>
      </c>
      <c r="F64" s="4">
        <v>6</v>
      </c>
      <c r="G64" s="4">
        <v>7</v>
      </c>
      <c r="H64" s="4">
        <v>8</v>
      </c>
      <c r="I64" s="4">
        <v>9</v>
      </c>
      <c r="J64" s="4">
        <v>10</v>
      </c>
      <c r="K64" s="4">
        <v>11</v>
      </c>
      <c r="L64" s="4">
        <v>12</v>
      </c>
      <c r="M64" s="4">
        <v>13</v>
      </c>
      <c r="N64" s="4">
        <v>14</v>
      </c>
    </row>
    <row r="65" spans="1:14" ht="15">
      <c r="A65" s="20">
        <v>2111</v>
      </c>
      <c r="B65" s="18" t="s">
        <v>98</v>
      </c>
      <c r="C65" s="58">
        <v>1228088.89</v>
      </c>
      <c r="D65" s="39"/>
      <c r="E65" s="39"/>
      <c r="F65" s="39">
        <f>C65+D65</f>
        <v>1228088.89</v>
      </c>
      <c r="G65" s="39">
        <v>1390700</v>
      </c>
      <c r="H65" s="39"/>
      <c r="I65" s="39"/>
      <c r="J65" s="39">
        <f>G65+H65</f>
        <v>1390700</v>
      </c>
      <c r="K65" s="116">
        <v>1649900</v>
      </c>
      <c r="L65" s="39"/>
      <c r="M65" s="39"/>
      <c r="N65" s="39">
        <f>K65+L65</f>
        <v>1649900</v>
      </c>
    </row>
    <row r="66" spans="1:14" ht="15">
      <c r="A66" s="20">
        <v>2120</v>
      </c>
      <c r="B66" s="18" t="s">
        <v>99</v>
      </c>
      <c r="C66" s="58">
        <v>260127.92</v>
      </c>
      <c r="D66" s="39"/>
      <c r="E66" s="39"/>
      <c r="F66" s="39">
        <f aca="true" t="shared" si="0" ref="F66:F72">C66+D66</f>
        <v>260127.92</v>
      </c>
      <c r="G66" s="39">
        <v>305950</v>
      </c>
      <c r="H66" s="39"/>
      <c r="I66" s="39"/>
      <c r="J66" s="39">
        <f aca="true" t="shared" si="1" ref="J66:J75">G66+H66</f>
        <v>305950</v>
      </c>
      <c r="K66" s="116">
        <v>363000</v>
      </c>
      <c r="L66" s="39"/>
      <c r="M66" s="39"/>
      <c r="N66" s="39">
        <f aca="true" t="shared" si="2" ref="N66:N74">K66+L66</f>
        <v>363000</v>
      </c>
    </row>
    <row r="67" spans="1:14" ht="26.25">
      <c r="A67" s="20">
        <v>2210</v>
      </c>
      <c r="B67" s="18" t="s">
        <v>100</v>
      </c>
      <c r="C67" s="39">
        <v>229966</v>
      </c>
      <c r="D67" s="39"/>
      <c r="E67" s="39"/>
      <c r="F67" s="39">
        <f t="shared" si="0"/>
        <v>229966</v>
      </c>
      <c r="G67" s="39">
        <v>193380</v>
      </c>
      <c r="H67" s="39"/>
      <c r="I67" s="39"/>
      <c r="J67" s="39">
        <f t="shared" si="1"/>
        <v>193380</v>
      </c>
      <c r="K67" s="116">
        <v>113500</v>
      </c>
      <c r="L67" s="39"/>
      <c r="M67" s="39"/>
      <c r="N67" s="39">
        <f t="shared" si="2"/>
        <v>113500</v>
      </c>
    </row>
    <row r="68" spans="1:14" ht="15">
      <c r="A68" s="20">
        <v>2240</v>
      </c>
      <c r="B68" s="18" t="s">
        <v>103</v>
      </c>
      <c r="C68" s="39">
        <v>103015</v>
      </c>
      <c r="D68" s="39"/>
      <c r="E68" s="39"/>
      <c r="F68" s="39">
        <f t="shared" si="0"/>
        <v>103015</v>
      </c>
      <c r="G68" s="39">
        <v>84950</v>
      </c>
      <c r="H68" s="39"/>
      <c r="I68" s="39"/>
      <c r="J68" s="39">
        <f t="shared" si="1"/>
        <v>84950</v>
      </c>
      <c r="K68" s="116">
        <v>65000</v>
      </c>
      <c r="L68" s="39"/>
      <c r="M68" s="39"/>
      <c r="N68" s="39">
        <f t="shared" si="2"/>
        <v>65000</v>
      </c>
    </row>
    <row r="69" spans="1:14" ht="15">
      <c r="A69" s="20">
        <v>2250</v>
      </c>
      <c r="B69" s="18" t="s">
        <v>104</v>
      </c>
      <c r="C69" s="39">
        <v>13360</v>
      </c>
      <c r="D69" s="39"/>
      <c r="E69" s="39"/>
      <c r="F69" s="39">
        <f t="shared" si="0"/>
        <v>13360</v>
      </c>
      <c r="G69" s="39">
        <v>17600</v>
      </c>
      <c r="H69" s="39"/>
      <c r="I69" s="39"/>
      <c r="J69" s="39">
        <f t="shared" si="1"/>
        <v>17600</v>
      </c>
      <c r="K69" s="116">
        <v>9400</v>
      </c>
      <c r="L69" s="39"/>
      <c r="M69" s="39"/>
      <c r="N69" s="39">
        <f t="shared" si="2"/>
        <v>9400</v>
      </c>
    </row>
    <row r="70" spans="1:14" ht="26.25">
      <c r="A70" s="20">
        <v>2270</v>
      </c>
      <c r="B70" s="18" t="s">
        <v>105</v>
      </c>
      <c r="C70" s="40">
        <v>97459.08</v>
      </c>
      <c r="D70" s="39"/>
      <c r="E70" s="39"/>
      <c r="F70" s="39">
        <f t="shared" si="0"/>
        <v>97459.08</v>
      </c>
      <c r="G70" s="39">
        <v>124000</v>
      </c>
      <c r="H70" s="39"/>
      <c r="I70" s="39"/>
      <c r="J70" s="39">
        <f t="shared" si="1"/>
        <v>124000</v>
      </c>
      <c r="K70" s="116">
        <v>104500</v>
      </c>
      <c r="L70" s="39"/>
      <c r="M70" s="39"/>
      <c r="N70" s="39">
        <f t="shared" si="2"/>
        <v>104500</v>
      </c>
    </row>
    <row r="71" spans="1:14" ht="39">
      <c r="A71" s="20">
        <v>2282</v>
      </c>
      <c r="B71" s="18" t="s">
        <v>106</v>
      </c>
      <c r="C71" s="39">
        <v>1997.95</v>
      </c>
      <c r="D71" s="39"/>
      <c r="E71" s="39"/>
      <c r="F71" s="39">
        <f t="shared" si="0"/>
        <v>1997.95</v>
      </c>
      <c r="G71" s="39">
        <v>2710</v>
      </c>
      <c r="H71" s="39"/>
      <c r="I71" s="39"/>
      <c r="J71" s="39">
        <f t="shared" si="1"/>
        <v>2710</v>
      </c>
      <c r="K71" s="116">
        <v>5000</v>
      </c>
      <c r="L71" s="39"/>
      <c r="M71" s="39"/>
      <c r="N71" s="39">
        <f t="shared" si="2"/>
        <v>5000</v>
      </c>
    </row>
    <row r="72" spans="1:14" ht="15">
      <c r="A72" s="20">
        <v>2800</v>
      </c>
      <c r="B72" s="18" t="s">
        <v>108</v>
      </c>
      <c r="C72" s="39">
        <v>10.66</v>
      </c>
      <c r="D72" s="39"/>
      <c r="E72" s="39"/>
      <c r="F72" s="39">
        <f t="shared" si="0"/>
        <v>10.66</v>
      </c>
      <c r="G72" s="39">
        <v>10</v>
      </c>
      <c r="H72" s="39"/>
      <c r="I72" s="39"/>
      <c r="J72" s="39">
        <f t="shared" si="1"/>
        <v>10</v>
      </c>
      <c r="K72" s="116">
        <v>100</v>
      </c>
      <c r="L72" s="39"/>
      <c r="M72" s="39"/>
      <c r="N72" s="39">
        <f t="shared" si="2"/>
        <v>100</v>
      </c>
    </row>
    <row r="73" spans="1:14" ht="26.25">
      <c r="A73" s="20">
        <v>3110</v>
      </c>
      <c r="B73" s="18" t="s">
        <v>109</v>
      </c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>
        <f t="shared" si="2"/>
        <v>0</v>
      </c>
    </row>
    <row r="74" spans="1:14" ht="15">
      <c r="A74" s="20">
        <v>3132</v>
      </c>
      <c r="B74" s="18" t="s">
        <v>110</v>
      </c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>
        <f t="shared" si="2"/>
        <v>0</v>
      </c>
    </row>
    <row r="75" spans="1:14" ht="15">
      <c r="A75" s="4" t="s">
        <v>6</v>
      </c>
      <c r="B75" s="4" t="s">
        <v>9</v>
      </c>
      <c r="C75" s="39">
        <f>SUM(C65:C74)</f>
        <v>1934025.4999999998</v>
      </c>
      <c r="D75" s="39">
        <f>SUM(D65:D74)</f>
        <v>0</v>
      </c>
      <c r="E75" s="39">
        <f>SUM(E65:E74)</f>
        <v>0</v>
      </c>
      <c r="F75" s="39">
        <f>C75+D75</f>
        <v>1934025.4999999998</v>
      </c>
      <c r="G75" s="39">
        <f>SUM(G65:G74)</f>
        <v>2119300</v>
      </c>
      <c r="H75" s="39">
        <f>SUM(H65:H74)</f>
        <v>0</v>
      </c>
      <c r="I75" s="39">
        <f>SUM(I65:I74)</f>
        <v>0</v>
      </c>
      <c r="J75" s="39">
        <f t="shared" si="1"/>
        <v>2119300</v>
      </c>
      <c r="K75" s="39">
        <f>SUM(K65:K74)</f>
        <v>2310400</v>
      </c>
      <c r="L75" s="39">
        <f>SUM(L65:L74)</f>
        <v>0</v>
      </c>
      <c r="M75" s="39">
        <f>SUM(M65:M74)</f>
        <v>0</v>
      </c>
      <c r="N75" s="39">
        <f>K75+L75</f>
        <v>2310400</v>
      </c>
    </row>
    <row r="78" spans="1:14" ht="15">
      <c r="A78" s="200" t="s">
        <v>358</v>
      </c>
      <c r="B78" s="200"/>
      <c r="C78" s="200"/>
      <c r="D78" s="200"/>
      <c r="E78" s="200"/>
      <c r="F78" s="200"/>
      <c r="G78" s="200"/>
      <c r="H78" s="200"/>
      <c r="I78" s="200"/>
      <c r="J78" s="200"/>
      <c r="K78" s="200"/>
      <c r="L78" s="200"/>
      <c r="M78" s="200"/>
      <c r="N78" s="200"/>
    </row>
    <row r="79" ht="15">
      <c r="N79" s="3" t="s">
        <v>0</v>
      </c>
    </row>
    <row r="80" spans="1:14" ht="15" customHeight="1">
      <c r="A80" s="191" t="s">
        <v>12</v>
      </c>
      <c r="B80" s="191" t="s">
        <v>2</v>
      </c>
      <c r="C80" s="191" t="s">
        <v>344</v>
      </c>
      <c r="D80" s="191"/>
      <c r="E80" s="191"/>
      <c r="F80" s="191"/>
      <c r="G80" s="191" t="s">
        <v>345</v>
      </c>
      <c r="H80" s="191"/>
      <c r="I80" s="191"/>
      <c r="J80" s="191"/>
      <c r="K80" s="191" t="s">
        <v>346</v>
      </c>
      <c r="L80" s="191"/>
      <c r="M80" s="191"/>
      <c r="N80" s="191"/>
    </row>
    <row r="81" spans="1:14" ht="58.5" customHeight="1">
      <c r="A81" s="191"/>
      <c r="B81" s="191"/>
      <c r="C81" s="4" t="s">
        <v>3</v>
      </c>
      <c r="D81" s="4" t="s">
        <v>4</v>
      </c>
      <c r="E81" s="4" t="s">
        <v>5</v>
      </c>
      <c r="F81" s="4" t="s">
        <v>51</v>
      </c>
      <c r="G81" s="4" t="s">
        <v>3</v>
      </c>
      <c r="H81" s="4" t="s">
        <v>4</v>
      </c>
      <c r="I81" s="4" t="s">
        <v>5</v>
      </c>
      <c r="J81" s="4" t="s">
        <v>49</v>
      </c>
      <c r="K81" s="4" t="s">
        <v>3</v>
      </c>
      <c r="L81" s="4" t="s">
        <v>4</v>
      </c>
      <c r="M81" s="4" t="s">
        <v>5</v>
      </c>
      <c r="N81" s="4" t="s">
        <v>50</v>
      </c>
    </row>
    <row r="82" spans="1:14" ht="15">
      <c r="A82" s="4">
        <v>1</v>
      </c>
      <c r="B82" s="4">
        <v>2</v>
      </c>
      <c r="C82" s="4">
        <v>3</v>
      </c>
      <c r="D82" s="4">
        <v>4</v>
      </c>
      <c r="E82" s="4">
        <v>5</v>
      </c>
      <c r="F82" s="4">
        <v>6</v>
      </c>
      <c r="G82" s="4">
        <v>7</v>
      </c>
      <c r="H82" s="4">
        <v>8</v>
      </c>
      <c r="I82" s="4">
        <v>9</v>
      </c>
      <c r="J82" s="4">
        <v>10</v>
      </c>
      <c r="K82" s="4">
        <v>11</v>
      </c>
      <c r="L82" s="4">
        <v>12</v>
      </c>
      <c r="M82" s="4">
        <v>13</v>
      </c>
      <c r="N82" s="4">
        <v>14</v>
      </c>
    </row>
    <row r="83" spans="1:14" ht="15">
      <c r="A83" s="5" t="s">
        <v>6</v>
      </c>
      <c r="B83" s="5" t="s">
        <v>6</v>
      </c>
      <c r="C83" s="5" t="s">
        <v>6</v>
      </c>
      <c r="D83" s="5" t="s">
        <v>6</v>
      </c>
      <c r="E83" s="5" t="s">
        <v>6</v>
      </c>
      <c r="F83" s="5" t="s">
        <v>6</v>
      </c>
      <c r="G83" s="5" t="s">
        <v>6</v>
      </c>
      <c r="H83" s="5" t="s">
        <v>6</v>
      </c>
      <c r="I83" s="5" t="s">
        <v>6</v>
      </c>
      <c r="J83" s="5" t="s">
        <v>6</v>
      </c>
      <c r="K83" s="4" t="s">
        <v>6</v>
      </c>
      <c r="L83" s="5" t="s">
        <v>6</v>
      </c>
      <c r="M83" s="5" t="s">
        <v>6</v>
      </c>
      <c r="N83" s="5" t="s">
        <v>6</v>
      </c>
    </row>
    <row r="84" spans="1:14" ht="15">
      <c r="A84" s="4" t="s">
        <v>6</v>
      </c>
      <c r="B84" s="4" t="s">
        <v>9</v>
      </c>
      <c r="C84" s="4" t="s">
        <v>6</v>
      </c>
      <c r="D84" s="4" t="s">
        <v>6</v>
      </c>
      <c r="E84" s="4" t="s">
        <v>6</v>
      </c>
      <c r="F84" s="4" t="s">
        <v>6</v>
      </c>
      <c r="G84" s="4" t="s">
        <v>6</v>
      </c>
      <c r="H84" s="4" t="s">
        <v>6</v>
      </c>
      <c r="I84" s="4" t="s">
        <v>6</v>
      </c>
      <c r="J84" s="4" t="s">
        <v>6</v>
      </c>
      <c r="K84" s="4" t="s">
        <v>6</v>
      </c>
      <c r="L84" s="4" t="s">
        <v>6</v>
      </c>
      <c r="M84" s="4" t="s">
        <v>6</v>
      </c>
      <c r="N84" s="4" t="s">
        <v>6</v>
      </c>
    </row>
    <row r="86" spans="1:10" ht="15">
      <c r="A86" s="206" t="s">
        <v>350</v>
      </c>
      <c r="B86" s="206"/>
      <c r="C86" s="206"/>
      <c r="D86" s="206"/>
      <c r="E86" s="206"/>
      <c r="F86" s="206"/>
      <c r="G86" s="206"/>
      <c r="H86" s="206"/>
      <c r="I86" s="206"/>
      <c r="J86" s="206"/>
    </row>
    <row r="87" ht="15">
      <c r="J87" s="3" t="s">
        <v>0</v>
      </c>
    </row>
    <row r="88" spans="1:10" ht="21.75" customHeight="1">
      <c r="A88" s="191" t="s">
        <v>11</v>
      </c>
      <c r="B88" s="191" t="s">
        <v>2</v>
      </c>
      <c r="C88" s="191" t="s">
        <v>89</v>
      </c>
      <c r="D88" s="191"/>
      <c r="E88" s="191"/>
      <c r="F88" s="191"/>
      <c r="G88" s="191" t="s">
        <v>348</v>
      </c>
      <c r="H88" s="191"/>
      <c r="I88" s="191"/>
      <c r="J88" s="191"/>
    </row>
    <row r="89" spans="1:10" ht="61.5" customHeight="1">
      <c r="A89" s="191"/>
      <c r="B89" s="191"/>
      <c r="C89" s="4" t="s">
        <v>3</v>
      </c>
      <c r="D89" s="4" t="s">
        <v>4</v>
      </c>
      <c r="E89" s="4" t="s">
        <v>5</v>
      </c>
      <c r="F89" s="4" t="s">
        <v>51</v>
      </c>
      <c r="G89" s="4" t="s">
        <v>3</v>
      </c>
      <c r="H89" s="4" t="s">
        <v>4</v>
      </c>
      <c r="I89" s="4" t="s">
        <v>5</v>
      </c>
      <c r="J89" s="4" t="s">
        <v>49</v>
      </c>
    </row>
    <row r="90" spans="1:10" ht="15">
      <c r="A90" s="4">
        <v>1</v>
      </c>
      <c r="B90" s="4">
        <v>2</v>
      </c>
      <c r="C90" s="4">
        <v>3</v>
      </c>
      <c r="D90" s="4">
        <v>4</v>
      </c>
      <c r="E90" s="4">
        <v>5</v>
      </c>
      <c r="F90" s="4">
        <v>6</v>
      </c>
      <c r="G90" s="4">
        <v>7</v>
      </c>
      <c r="H90" s="4">
        <v>8</v>
      </c>
      <c r="I90" s="4">
        <v>9</v>
      </c>
      <c r="J90" s="4">
        <v>10</v>
      </c>
    </row>
    <row r="91" spans="1:14" ht="15">
      <c r="A91" s="20">
        <v>2111</v>
      </c>
      <c r="B91" s="18" t="s">
        <v>98</v>
      </c>
      <c r="C91" s="39">
        <v>1773610</v>
      </c>
      <c r="D91" s="38"/>
      <c r="E91" s="38" t="s">
        <v>6</v>
      </c>
      <c r="F91" s="31">
        <f>C91+D91</f>
        <v>1773610</v>
      </c>
      <c r="G91" s="136">
        <v>1901360</v>
      </c>
      <c r="H91" s="136"/>
      <c r="I91" s="136" t="s">
        <v>6</v>
      </c>
      <c r="J91" s="31">
        <f>G91+H91</f>
        <v>1901360</v>
      </c>
      <c r="K91" s="21" t="s">
        <v>6</v>
      </c>
      <c r="L91" s="22" t="s">
        <v>6</v>
      </c>
      <c r="M91" s="22" t="s">
        <v>6</v>
      </c>
      <c r="N91" s="22" t="s">
        <v>6</v>
      </c>
    </row>
    <row r="92" spans="1:14" ht="15">
      <c r="A92" s="20">
        <v>2120</v>
      </c>
      <c r="B92" s="18" t="s">
        <v>99</v>
      </c>
      <c r="C92" s="39">
        <v>390200</v>
      </c>
      <c r="D92" s="38"/>
      <c r="E92" s="38"/>
      <c r="F92" s="31">
        <f aca="true" t="shared" si="3" ref="F92:F98">C92+D92</f>
        <v>390200</v>
      </c>
      <c r="G92" s="136">
        <v>418300</v>
      </c>
      <c r="H92" s="136"/>
      <c r="I92" s="136"/>
      <c r="J92" s="31">
        <f aca="true" t="shared" si="4" ref="J92:J98">G92+H92</f>
        <v>418300</v>
      </c>
      <c r="K92" s="21"/>
      <c r="L92" s="22"/>
      <c r="M92" s="22"/>
      <c r="N92" s="22"/>
    </row>
    <row r="93" spans="1:14" ht="26.25">
      <c r="A93" s="20">
        <v>2210</v>
      </c>
      <c r="B93" s="18" t="s">
        <v>100</v>
      </c>
      <c r="C93" s="116">
        <v>119516</v>
      </c>
      <c r="D93" s="38"/>
      <c r="E93" s="38"/>
      <c r="F93" s="31">
        <f t="shared" si="3"/>
        <v>119516</v>
      </c>
      <c r="G93" s="136">
        <v>125610</v>
      </c>
      <c r="H93" s="136"/>
      <c r="I93" s="136"/>
      <c r="J93" s="31">
        <f t="shared" si="4"/>
        <v>125610</v>
      </c>
      <c r="K93" s="21"/>
      <c r="L93" s="22"/>
      <c r="M93" s="22"/>
      <c r="N93" s="22"/>
    </row>
    <row r="94" spans="1:14" ht="15">
      <c r="A94" s="20">
        <v>2240</v>
      </c>
      <c r="B94" s="18" t="s">
        <v>103</v>
      </c>
      <c r="C94" s="116">
        <f>K68*1.053</f>
        <v>68445</v>
      </c>
      <c r="D94" s="38"/>
      <c r="E94" s="38"/>
      <c r="F94" s="31">
        <f t="shared" si="3"/>
        <v>68445</v>
      </c>
      <c r="G94" s="136">
        <v>71936</v>
      </c>
      <c r="H94" s="136"/>
      <c r="I94" s="136"/>
      <c r="J94" s="31">
        <f t="shared" si="4"/>
        <v>71936</v>
      </c>
      <c r="K94" s="21"/>
      <c r="L94" s="22"/>
      <c r="M94" s="22"/>
      <c r="N94" s="22"/>
    </row>
    <row r="95" spans="1:14" ht="15">
      <c r="A95" s="20">
        <v>2250</v>
      </c>
      <c r="B95" s="18" t="s">
        <v>104</v>
      </c>
      <c r="C95" s="116">
        <v>9898</v>
      </c>
      <c r="D95" s="38"/>
      <c r="E95" s="38"/>
      <c r="F95" s="31">
        <f t="shared" si="3"/>
        <v>9898</v>
      </c>
      <c r="G95" s="136">
        <v>10403</v>
      </c>
      <c r="H95" s="136"/>
      <c r="I95" s="136"/>
      <c r="J95" s="31">
        <f t="shared" si="4"/>
        <v>10403</v>
      </c>
      <c r="K95" s="21"/>
      <c r="L95" s="22"/>
      <c r="M95" s="22"/>
      <c r="N95" s="22"/>
    </row>
    <row r="96" spans="1:14" ht="20.25" customHeight="1">
      <c r="A96" s="20">
        <v>2270</v>
      </c>
      <c r="B96" s="18" t="s">
        <v>105</v>
      </c>
      <c r="C96" s="116">
        <f>K70*1.08</f>
        <v>112860.00000000001</v>
      </c>
      <c r="D96" s="38"/>
      <c r="E96" s="38"/>
      <c r="F96" s="31">
        <f t="shared" si="3"/>
        <v>112860.00000000001</v>
      </c>
      <c r="G96" s="136">
        <v>119744</v>
      </c>
      <c r="H96" s="136"/>
      <c r="I96" s="136"/>
      <c r="J96" s="31">
        <f t="shared" si="4"/>
        <v>119744</v>
      </c>
      <c r="K96" s="21"/>
      <c r="L96" s="22"/>
      <c r="M96" s="22"/>
      <c r="N96" s="22"/>
    </row>
    <row r="97" spans="1:14" ht="15" customHeight="1">
      <c r="A97" s="20">
        <v>2282</v>
      </c>
      <c r="B97" s="18" t="s">
        <v>106</v>
      </c>
      <c r="C97" s="116">
        <f>K71*1.053</f>
        <v>5265</v>
      </c>
      <c r="D97" s="38"/>
      <c r="E97" s="38"/>
      <c r="F97" s="31">
        <f t="shared" si="3"/>
        <v>5265</v>
      </c>
      <c r="G97" s="136">
        <v>5534</v>
      </c>
      <c r="H97" s="136"/>
      <c r="I97" s="136"/>
      <c r="J97" s="31">
        <f t="shared" si="4"/>
        <v>5534</v>
      </c>
      <c r="K97" s="21"/>
      <c r="L97" s="22"/>
      <c r="M97" s="22"/>
      <c r="N97" s="22"/>
    </row>
    <row r="98" spans="1:14" ht="15">
      <c r="A98" s="19">
        <v>2800</v>
      </c>
      <c r="B98" s="18" t="s">
        <v>108</v>
      </c>
      <c r="C98" s="116">
        <v>106</v>
      </c>
      <c r="D98" s="38"/>
      <c r="E98" s="38"/>
      <c r="F98" s="31">
        <f t="shared" si="3"/>
        <v>106</v>
      </c>
      <c r="G98" s="136">
        <v>113</v>
      </c>
      <c r="H98" s="136"/>
      <c r="I98" s="136"/>
      <c r="J98" s="31">
        <f t="shared" si="4"/>
        <v>113</v>
      </c>
      <c r="K98" s="21"/>
      <c r="L98" s="22"/>
      <c r="M98" s="22"/>
      <c r="N98" s="22"/>
    </row>
    <row r="99" spans="1:14" ht="26.25">
      <c r="A99" s="20">
        <v>3110</v>
      </c>
      <c r="B99" s="18" t="s">
        <v>109</v>
      </c>
      <c r="C99" s="39"/>
      <c r="D99" s="38"/>
      <c r="E99" s="38"/>
      <c r="F99" s="31"/>
      <c r="G99" s="136"/>
      <c r="H99" s="136"/>
      <c r="I99" s="136"/>
      <c r="J99" s="136"/>
      <c r="K99" s="21"/>
      <c r="L99" s="22"/>
      <c r="M99" s="22"/>
      <c r="N99" s="22"/>
    </row>
    <row r="100" spans="1:14" ht="15">
      <c r="A100" s="20">
        <v>3132</v>
      </c>
      <c r="B100" s="18" t="s">
        <v>110</v>
      </c>
      <c r="C100" s="39">
        <f>K76*105.6%</f>
        <v>0</v>
      </c>
      <c r="D100" s="38"/>
      <c r="E100" s="38"/>
      <c r="F100" s="136"/>
      <c r="G100" s="136"/>
      <c r="H100" s="136"/>
      <c r="I100" s="136"/>
      <c r="J100" s="136"/>
      <c r="K100" s="21"/>
      <c r="L100" s="22"/>
      <c r="M100" s="22"/>
      <c r="N100" s="22"/>
    </row>
    <row r="101" spans="1:14" ht="15.75" customHeight="1">
      <c r="A101" s="20">
        <v>3142</v>
      </c>
      <c r="B101" s="18" t="s">
        <v>111</v>
      </c>
      <c r="C101" s="39">
        <f>K77*105.6%</f>
        <v>0</v>
      </c>
      <c r="D101" s="38"/>
      <c r="E101" s="38"/>
      <c r="F101" s="136"/>
      <c r="G101" s="136"/>
      <c r="H101" s="136"/>
      <c r="I101" s="136"/>
      <c r="J101" s="136"/>
      <c r="K101" s="21"/>
      <c r="L101" s="22"/>
      <c r="M101" s="22"/>
      <c r="N101" s="22"/>
    </row>
    <row r="102" spans="1:10" ht="15">
      <c r="A102" s="4" t="s">
        <v>6</v>
      </c>
      <c r="B102" s="4" t="s">
        <v>9</v>
      </c>
      <c r="C102" s="39">
        <f>SUM(C91:C101)</f>
        <v>2479900</v>
      </c>
      <c r="D102" s="39">
        <f>SUM(D92:D101)</f>
        <v>0</v>
      </c>
      <c r="E102" s="39">
        <f>SUM(E92:E101)</f>
        <v>0</v>
      </c>
      <c r="F102" s="31">
        <f>SUM(F91:F101)</f>
        <v>2479900</v>
      </c>
      <c r="G102" s="31">
        <f>SUM(G91:G101)</f>
        <v>2653000</v>
      </c>
      <c r="H102" s="31">
        <f>SUM(H92:H101)</f>
        <v>0</v>
      </c>
      <c r="I102" s="31">
        <f>SUM(I92:I101)</f>
        <v>0</v>
      </c>
      <c r="J102" s="31">
        <f>SUM(J91:J101)</f>
        <v>2653000</v>
      </c>
    </row>
    <row r="105" spans="1:10" ht="15">
      <c r="A105" s="200" t="s">
        <v>90</v>
      </c>
      <c r="B105" s="200"/>
      <c r="C105" s="200"/>
      <c r="D105" s="200"/>
      <c r="E105" s="200"/>
      <c r="F105" s="200"/>
      <c r="G105" s="200"/>
      <c r="H105" s="200"/>
      <c r="I105" s="200"/>
      <c r="J105" s="200"/>
    </row>
    <row r="106" ht="15">
      <c r="J106" s="3" t="s">
        <v>0</v>
      </c>
    </row>
    <row r="107" spans="1:10" ht="15" customHeight="1">
      <c r="A107" s="191" t="s">
        <v>12</v>
      </c>
      <c r="B107" s="191" t="s">
        <v>2</v>
      </c>
      <c r="C107" s="191" t="s">
        <v>88</v>
      </c>
      <c r="D107" s="191"/>
      <c r="E107" s="191"/>
      <c r="F107" s="191"/>
      <c r="G107" s="191" t="s">
        <v>89</v>
      </c>
      <c r="H107" s="191"/>
      <c r="I107" s="191"/>
      <c r="J107" s="191"/>
    </row>
    <row r="108" spans="1:10" ht="72.75" customHeight="1">
      <c r="A108" s="191"/>
      <c r="B108" s="191"/>
      <c r="C108" s="4" t="s">
        <v>3</v>
      </c>
      <c r="D108" s="4" t="s">
        <v>4</v>
      </c>
      <c r="E108" s="4" t="s">
        <v>5</v>
      </c>
      <c r="F108" s="4" t="s">
        <v>51</v>
      </c>
      <c r="G108" s="4" t="s">
        <v>3</v>
      </c>
      <c r="H108" s="4" t="s">
        <v>4</v>
      </c>
      <c r="I108" s="4" t="s">
        <v>5</v>
      </c>
      <c r="J108" s="4" t="s">
        <v>49</v>
      </c>
    </row>
    <row r="109" spans="1:10" ht="15">
      <c r="A109" s="4">
        <v>1</v>
      </c>
      <c r="B109" s="4">
        <v>2</v>
      </c>
      <c r="C109" s="4">
        <v>3</v>
      </c>
      <c r="D109" s="4">
        <v>4</v>
      </c>
      <c r="E109" s="4">
        <v>5</v>
      </c>
      <c r="F109" s="4">
        <v>6</v>
      </c>
      <c r="G109" s="4">
        <v>7</v>
      </c>
      <c r="H109" s="4">
        <v>8</v>
      </c>
      <c r="I109" s="4">
        <v>9</v>
      </c>
      <c r="J109" s="4">
        <v>10</v>
      </c>
    </row>
    <row r="110" spans="1:10" ht="15">
      <c r="A110" s="4" t="s">
        <v>6</v>
      </c>
      <c r="B110" s="4" t="s">
        <v>6</v>
      </c>
      <c r="C110" s="4" t="s">
        <v>6</v>
      </c>
      <c r="D110" s="4" t="s">
        <v>6</v>
      </c>
      <c r="E110" s="4" t="s">
        <v>6</v>
      </c>
      <c r="F110" s="4" t="s">
        <v>6</v>
      </c>
      <c r="G110" s="4" t="s">
        <v>6</v>
      </c>
      <c r="H110" s="4" t="s">
        <v>6</v>
      </c>
      <c r="I110" s="4" t="s">
        <v>6</v>
      </c>
      <c r="J110" s="4" t="s">
        <v>6</v>
      </c>
    </row>
    <row r="111" spans="1:10" ht="15">
      <c r="A111" s="4" t="s">
        <v>6</v>
      </c>
      <c r="B111" s="4" t="s">
        <v>9</v>
      </c>
      <c r="C111" s="4" t="s">
        <v>6</v>
      </c>
      <c r="D111" s="4" t="s">
        <v>6</v>
      </c>
      <c r="E111" s="4" t="s">
        <v>6</v>
      </c>
      <c r="F111" s="4" t="s">
        <v>6</v>
      </c>
      <c r="G111" s="4" t="s">
        <v>6</v>
      </c>
      <c r="H111" s="4" t="s">
        <v>6</v>
      </c>
      <c r="I111" s="4" t="s">
        <v>6</v>
      </c>
      <c r="J111" s="4" t="s">
        <v>6</v>
      </c>
    </row>
    <row r="113" spans="1:14" ht="15">
      <c r="A113" s="195" t="s">
        <v>13</v>
      </c>
      <c r="B113" s="195"/>
      <c r="C113" s="195"/>
      <c r="D113" s="195"/>
      <c r="E113" s="195"/>
      <c r="F113" s="195"/>
      <c r="G113" s="195"/>
      <c r="H113" s="195"/>
      <c r="I113" s="195"/>
      <c r="J113" s="195"/>
      <c r="K113" s="195"/>
      <c r="L113" s="195"/>
      <c r="M113" s="195"/>
      <c r="N113" s="195"/>
    </row>
    <row r="114" spans="1:14" ht="15">
      <c r="A114" s="195" t="s">
        <v>352</v>
      </c>
      <c r="B114" s="195"/>
      <c r="C114" s="195"/>
      <c r="D114" s="195"/>
      <c r="E114" s="195"/>
      <c r="F114" s="195"/>
      <c r="G114" s="195"/>
      <c r="H114" s="195"/>
      <c r="I114" s="195"/>
      <c r="J114" s="195"/>
      <c r="K114" s="195"/>
      <c r="L114" s="195"/>
      <c r="M114" s="195"/>
      <c r="N114" s="195"/>
    </row>
    <row r="115" ht="15">
      <c r="N115" s="3" t="s">
        <v>0</v>
      </c>
    </row>
    <row r="116" spans="1:14" ht="30.75" customHeight="1">
      <c r="A116" s="191" t="s">
        <v>14</v>
      </c>
      <c r="B116" s="191" t="s">
        <v>15</v>
      </c>
      <c r="C116" s="191" t="s">
        <v>344</v>
      </c>
      <c r="D116" s="191"/>
      <c r="E116" s="191"/>
      <c r="F116" s="191"/>
      <c r="G116" s="207" t="s">
        <v>345</v>
      </c>
      <c r="H116" s="207"/>
      <c r="I116" s="207"/>
      <c r="J116" s="207"/>
      <c r="K116" s="191" t="s">
        <v>346</v>
      </c>
      <c r="L116" s="191"/>
      <c r="M116" s="191"/>
      <c r="N116" s="191"/>
    </row>
    <row r="117" spans="1:14" ht="66.75" customHeight="1">
      <c r="A117" s="191"/>
      <c r="B117" s="191"/>
      <c r="C117" s="4" t="s">
        <v>3</v>
      </c>
      <c r="D117" s="4" t="s">
        <v>4</v>
      </c>
      <c r="E117" s="4" t="s">
        <v>5</v>
      </c>
      <c r="F117" s="4" t="s">
        <v>51</v>
      </c>
      <c r="G117" s="4" t="s">
        <v>3</v>
      </c>
      <c r="H117" s="4" t="s">
        <v>4</v>
      </c>
      <c r="I117" s="4" t="s">
        <v>5</v>
      </c>
      <c r="J117" s="4" t="s">
        <v>49</v>
      </c>
      <c r="K117" s="4" t="s">
        <v>3</v>
      </c>
      <c r="L117" s="4" t="s">
        <v>4</v>
      </c>
      <c r="M117" s="4" t="s">
        <v>5</v>
      </c>
      <c r="N117" s="4" t="s">
        <v>50</v>
      </c>
    </row>
    <row r="118" spans="1:14" ht="15">
      <c r="A118" s="4">
        <v>1</v>
      </c>
      <c r="B118" s="4">
        <v>2</v>
      </c>
      <c r="C118" s="4">
        <v>3</v>
      </c>
      <c r="D118" s="4">
        <v>4</v>
      </c>
      <c r="E118" s="4">
        <v>5</v>
      </c>
      <c r="F118" s="4">
        <v>6</v>
      </c>
      <c r="G118" s="4">
        <v>7</v>
      </c>
      <c r="H118" s="4">
        <v>8</v>
      </c>
      <c r="I118" s="4">
        <v>9</v>
      </c>
      <c r="J118" s="4">
        <v>10</v>
      </c>
      <c r="K118" s="4">
        <v>11</v>
      </c>
      <c r="L118" s="4">
        <v>12</v>
      </c>
      <c r="M118" s="4">
        <v>13</v>
      </c>
      <c r="N118" s="4">
        <v>14</v>
      </c>
    </row>
    <row r="119" spans="1:14" ht="30">
      <c r="A119" s="4" t="s">
        <v>114</v>
      </c>
      <c r="B119" s="5" t="s">
        <v>112</v>
      </c>
      <c r="C119" s="39">
        <f>C65+C66</f>
        <v>1488216.8099999998</v>
      </c>
      <c r="D119" s="39">
        <v>0</v>
      </c>
      <c r="E119" s="39">
        <v>0</v>
      </c>
      <c r="F119" s="39">
        <f>C119+D119</f>
        <v>1488216.8099999998</v>
      </c>
      <c r="G119" s="39">
        <f>G65+G66</f>
        <v>1696650</v>
      </c>
      <c r="H119" s="39">
        <v>0</v>
      </c>
      <c r="I119" s="39">
        <v>0</v>
      </c>
      <c r="J119" s="39">
        <f>G119+H119</f>
        <v>1696650</v>
      </c>
      <c r="K119" s="39">
        <f>K65+K66</f>
        <v>2012900</v>
      </c>
      <c r="L119" s="39">
        <f>L65+L66</f>
        <v>0</v>
      </c>
      <c r="M119" s="39">
        <v>0</v>
      </c>
      <c r="N119" s="39">
        <f>K119+L119</f>
        <v>2012900</v>
      </c>
    </row>
    <row r="120" spans="1:14" ht="30">
      <c r="A120" s="4" t="s">
        <v>115</v>
      </c>
      <c r="B120" s="5" t="s">
        <v>105</v>
      </c>
      <c r="C120" s="39">
        <f>C70</f>
        <v>97459.08</v>
      </c>
      <c r="D120" s="39">
        <v>0</v>
      </c>
      <c r="E120" s="39">
        <v>0</v>
      </c>
      <c r="F120" s="39">
        <f>C120+D120</f>
        <v>97459.08</v>
      </c>
      <c r="G120" s="39">
        <f>G70</f>
        <v>124000</v>
      </c>
      <c r="H120" s="39">
        <v>0</v>
      </c>
      <c r="I120" s="39">
        <v>0</v>
      </c>
      <c r="J120" s="39">
        <f>G120+H120</f>
        <v>124000</v>
      </c>
      <c r="K120" s="39">
        <f>K70</f>
        <v>104500</v>
      </c>
      <c r="L120" s="39">
        <f>L70</f>
        <v>0</v>
      </c>
      <c r="M120" s="39">
        <v>0</v>
      </c>
      <c r="N120" s="39">
        <f>K120+L120</f>
        <v>104500</v>
      </c>
    </row>
    <row r="121" spans="1:14" ht="45">
      <c r="A121" s="4" t="s">
        <v>116</v>
      </c>
      <c r="B121" s="5" t="s">
        <v>113</v>
      </c>
      <c r="C121" s="39">
        <f>C75-C65-C66-C70</f>
        <v>348349.6099999998</v>
      </c>
      <c r="D121" s="39">
        <f>D75</f>
        <v>0</v>
      </c>
      <c r="E121" s="39">
        <f>E75</f>
        <v>0</v>
      </c>
      <c r="F121" s="39">
        <f>C121+D121</f>
        <v>348349.6099999998</v>
      </c>
      <c r="G121" s="39">
        <f>G75-G65-G66-G70</f>
        <v>298650</v>
      </c>
      <c r="H121" s="39">
        <f>H75</f>
        <v>0</v>
      </c>
      <c r="I121" s="39">
        <f>I75</f>
        <v>0</v>
      </c>
      <c r="J121" s="39">
        <f>G121+H121</f>
        <v>298650</v>
      </c>
      <c r="K121" s="39">
        <f>K75-K65-K66-K70</f>
        <v>193000</v>
      </c>
      <c r="L121" s="39">
        <f>L75-L65-L66-L70</f>
        <v>0</v>
      </c>
      <c r="M121" s="39">
        <f>M75</f>
        <v>0</v>
      </c>
      <c r="N121" s="39">
        <f>K121+L121</f>
        <v>193000</v>
      </c>
    </row>
    <row r="122" spans="1:14" ht="15">
      <c r="A122" s="5" t="s">
        <v>6</v>
      </c>
      <c r="B122" s="4" t="s">
        <v>9</v>
      </c>
      <c r="C122" s="39">
        <f>C119+C120+C121</f>
        <v>1934025.4999999998</v>
      </c>
      <c r="D122" s="39">
        <f>D119+D120+D121</f>
        <v>0</v>
      </c>
      <c r="E122" s="39">
        <f>E119+E120+E121</f>
        <v>0</v>
      </c>
      <c r="F122" s="39">
        <f>C122+D122</f>
        <v>1934025.4999999998</v>
      </c>
      <c r="G122" s="39">
        <f>G119+G120+G121</f>
        <v>2119300</v>
      </c>
      <c r="H122" s="39">
        <f>H119+H120+H121</f>
        <v>0</v>
      </c>
      <c r="I122" s="39">
        <f>I119+I120+I121</f>
        <v>0</v>
      </c>
      <c r="J122" s="39">
        <f>G122+H122</f>
        <v>2119300</v>
      </c>
      <c r="K122" s="39">
        <f>K119+K120+K121</f>
        <v>2310400</v>
      </c>
      <c r="L122" s="39">
        <f>L119+L120+L121</f>
        <v>0</v>
      </c>
      <c r="M122" s="39">
        <f>M119+M120+M121</f>
        <v>0</v>
      </c>
      <c r="N122" s="39">
        <f>K122+L122</f>
        <v>2310400</v>
      </c>
    </row>
    <row r="125" spans="1:10" ht="15">
      <c r="A125" s="206" t="s">
        <v>353</v>
      </c>
      <c r="B125" s="206"/>
      <c r="C125" s="206"/>
      <c r="D125" s="206"/>
      <c r="E125" s="206"/>
      <c r="F125" s="206"/>
      <c r="G125" s="206"/>
      <c r="H125" s="206"/>
      <c r="I125" s="206"/>
      <c r="J125" s="206"/>
    </row>
    <row r="126" ht="15">
      <c r="J126" s="3" t="s">
        <v>0</v>
      </c>
    </row>
    <row r="127" spans="1:10" ht="15">
      <c r="A127" s="191" t="s">
        <v>52</v>
      </c>
      <c r="B127" s="191" t="s">
        <v>15</v>
      </c>
      <c r="C127" s="191" t="s">
        <v>89</v>
      </c>
      <c r="D127" s="191"/>
      <c r="E127" s="191"/>
      <c r="F127" s="191"/>
      <c r="G127" s="191" t="s">
        <v>348</v>
      </c>
      <c r="H127" s="191"/>
      <c r="I127" s="191"/>
      <c r="J127" s="191"/>
    </row>
    <row r="128" spans="1:10" ht="63" customHeight="1">
      <c r="A128" s="191"/>
      <c r="B128" s="191"/>
      <c r="C128" s="4" t="s">
        <v>3</v>
      </c>
      <c r="D128" s="4" t="s">
        <v>4</v>
      </c>
      <c r="E128" s="4" t="s">
        <v>5</v>
      </c>
      <c r="F128" s="4" t="s">
        <v>51</v>
      </c>
      <c r="G128" s="4" t="s">
        <v>3</v>
      </c>
      <c r="H128" s="4" t="s">
        <v>4</v>
      </c>
      <c r="I128" s="4" t="s">
        <v>5</v>
      </c>
      <c r="J128" s="4" t="s">
        <v>49</v>
      </c>
    </row>
    <row r="129" spans="1:10" ht="15">
      <c r="A129" s="4">
        <v>1</v>
      </c>
      <c r="B129" s="4">
        <v>2</v>
      </c>
      <c r="C129" s="4">
        <v>3</v>
      </c>
      <c r="D129" s="4">
        <v>4</v>
      </c>
      <c r="E129" s="4">
        <v>5</v>
      </c>
      <c r="F129" s="4">
        <v>6</v>
      </c>
      <c r="G129" s="4">
        <v>7</v>
      </c>
      <c r="H129" s="4">
        <v>8</v>
      </c>
      <c r="I129" s="4">
        <v>9</v>
      </c>
      <c r="J129" s="4">
        <v>10</v>
      </c>
    </row>
    <row r="130" spans="1:10" ht="30">
      <c r="A130" s="4" t="s">
        <v>114</v>
      </c>
      <c r="B130" s="5" t="s">
        <v>112</v>
      </c>
      <c r="C130" s="39">
        <f>C91+C92</f>
        <v>2163810</v>
      </c>
      <c r="D130" s="5">
        <v>0</v>
      </c>
      <c r="E130" s="38"/>
      <c r="F130" s="38">
        <f>C130+D130</f>
        <v>2163810</v>
      </c>
      <c r="G130" s="39">
        <f>G91+G92</f>
        <v>2319660</v>
      </c>
      <c r="H130" s="4">
        <v>0</v>
      </c>
      <c r="I130" s="4" t="s">
        <v>6</v>
      </c>
      <c r="J130" s="39">
        <f>G130+H130</f>
        <v>2319660</v>
      </c>
    </row>
    <row r="131" spans="1:10" ht="30">
      <c r="A131" s="4" t="s">
        <v>115</v>
      </c>
      <c r="B131" s="5" t="s">
        <v>105</v>
      </c>
      <c r="C131" s="39">
        <f>C96</f>
        <v>112860.00000000001</v>
      </c>
      <c r="D131" s="5">
        <v>0</v>
      </c>
      <c r="E131" s="38"/>
      <c r="F131" s="38">
        <f>C131+D131</f>
        <v>112860.00000000001</v>
      </c>
      <c r="G131" s="39">
        <f>G96</f>
        <v>119744</v>
      </c>
      <c r="H131" s="4">
        <v>0</v>
      </c>
      <c r="I131" s="4"/>
      <c r="J131" s="39">
        <f>G131+H131</f>
        <v>119744</v>
      </c>
    </row>
    <row r="132" spans="1:10" ht="45">
      <c r="A132" s="4" t="s">
        <v>116</v>
      </c>
      <c r="B132" s="5" t="s">
        <v>113</v>
      </c>
      <c r="C132" s="39">
        <f>C102-C130-C131</f>
        <v>203230</v>
      </c>
      <c r="D132" s="5">
        <v>0</v>
      </c>
      <c r="E132" s="38"/>
      <c r="F132" s="38">
        <f>C132+D132</f>
        <v>203230</v>
      </c>
      <c r="G132" s="39">
        <f>G102-G130-G131</f>
        <v>213596</v>
      </c>
      <c r="H132" s="4">
        <v>0</v>
      </c>
      <c r="I132" s="4" t="s">
        <v>6</v>
      </c>
      <c r="J132" s="39">
        <f>G132+H132</f>
        <v>213596</v>
      </c>
    </row>
    <row r="133" spans="1:10" ht="15">
      <c r="A133" s="5" t="s">
        <v>6</v>
      </c>
      <c r="B133" s="4" t="s">
        <v>9</v>
      </c>
      <c r="C133" s="39">
        <f>SUM(C130:C132)</f>
        <v>2479900</v>
      </c>
      <c r="D133" s="5">
        <v>0</v>
      </c>
      <c r="E133" s="38"/>
      <c r="F133" s="39">
        <f>SUM(F130:F132)</f>
        <v>2479900</v>
      </c>
      <c r="G133" s="39">
        <f>SUM(G130:G132)</f>
        <v>2653000</v>
      </c>
      <c r="H133" s="39">
        <f>SUM(H130:H132)</f>
        <v>0</v>
      </c>
      <c r="I133" s="4" t="s">
        <v>6</v>
      </c>
      <c r="J133" s="39">
        <f>G133+H133</f>
        <v>2653000</v>
      </c>
    </row>
    <row r="135" spans="1:13" ht="15">
      <c r="A135" s="195" t="s">
        <v>69</v>
      </c>
      <c r="B135" s="195"/>
      <c r="C135" s="195"/>
      <c r="D135" s="195"/>
      <c r="E135" s="195"/>
      <c r="F135" s="195"/>
      <c r="G135" s="195"/>
      <c r="H135" s="195"/>
      <c r="I135" s="195"/>
      <c r="J135" s="195"/>
      <c r="K135" s="195"/>
      <c r="L135" s="195"/>
      <c r="M135" s="195"/>
    </row>
    <row r="136" spans="1:13" ht="15">
      <c r="A136" s="195" t="s">
        <v>354</v>
      </c>
      <c r="B136" s="195"/>
      <c r="C136" s="195"/>
      <c r="D136" s="195"/>
      <c r="E136" s="195"/>
      <c r="F136" s="195"/>
      <c r="G136" s="195"/>
      <c r="H136" s="195"/>
      <c r="I136" s="195"/>
      <c r="J136" s="195"/>
      <c r="K136" s="195"/>
      <c r="L136" s="195"/>
      <c r="M136" s="195"/>
    </row>
    <row r="137" ht="15">
      <c r="M137" s="3" t="s">
        <v>0</v>
      </c>
    </row>
    <row r="138" spans="1:13" ht="15" customHeight="1">
      <c r="A138" s="191" t="s">
        <v>14</v>
      </c>
      <c r="B138" s="191" t="s">
        <v>16</v>
      </c>
      <c r="C138" s="191" t="s">
        <v>17</v>
      </c>
      <c r="D138" s="191" t="s">
        <v>18</v>
      </c>
      <c r="E138" s="196" t="s">
        <v>344</v>
      </c>
      <c r="F138" s="197"/>
      <c r="G138" s="198"/>
      <c r="H138" s="204" t="s">
        <v>345</v>
      </c>
      <c r="I138" s="216"/>
      <c r="J138" s="205"/>
      <c r="K138" s="204" t="s">
        <v>346</v>
      </c>
      <c r="L138" s="216"/>
      <c r="M138" s="205"/>
    </row>
    <row r="139" spans="1:13" ht="30">
      <c r="A139" s="191"/>
      <c r="B139" s="191"/>
      <c r="C139" s="191"/>
      <c r="D139" s="191"/>
      <c r="E139" s="4" t="s">
        <v>3</v>
      </c>
      <c r="F139" s="4" t="s">
        <v>4</v>
      </c>
      <c r="G139" s="4" t="s">
        <v>53</v>
      </c>
      <c r="H139" s="4" t="s">
        <v>3</v>
      </c>
      <c r="I139" s="4" t="s">
        <v>4</v>
      </c>
      <c r="J139" s="4" t="s">
        <v>54</v>
      </c>
      <c r="K139" s="4" t="s">
        <v>3</v>
      </c>
      <c r="L139" s="4" t="s">
        <v>4</v>
      </c>
      <c r="M139" s="4" t="s">
        <v>50</v>
      </c>
    </row>
    <row r="140" spans="1:13" ht="15">
      <c r="A140" s="4">
        <v>1</v>
      </c>
      <c r="B140" s="4">
        <v>2</v>
      </c>
      <c r="C140" s="4">
        <v>3</v>
      </c>
      <c r="D140" s="4">
        <v>4</v>
      </c>
      <c r="E140" s="4">
        <v>5</v>
      </c>
      <c r="F140" s="4">
        <v>6</v>
      </c>
      <c r="G140" s="4">
        <v>7</v>
      </c>
      <c r="H140" s="4">
        <v>8</v>
      </c>
      <c r="I140" s="4">
        <v>9</v>
      </c>
      <c r="J140" s="4">
        <v>10</v>
      </c>
      <c r="K140" s="4">
        <v>11</v>
      </c>
      <c r="L140" s="4">
        <v>12</v>
      </c>
      <c r="M140" s="4">
        <v>13</v>
      </c>
    </row>
    <row r="141" spans="1:13" ht="15">
      <c r="A141" s="4" t="s">
        <v>114</v>
      </c>
      <c r="B141" s="24" t="s">
        <v>19</v>
      </c>
      <c r="C141" s="4" t="s">
        <v>6</v>
      </c>
      <c r="D141" s="4" t="s">
        <v>6</v>
      </c>
      <c r="E141" s="4" t="s">
        <v>6</v>
      </c>
      <c r="F141" s="4" t="s">
        <v>6</v>
      </c>
      <c r="G141" s="4" t="s">
        <v>6</v>
      </c>
      <c r="H141" s="4" t="s">
        <v>6</v>
      </c>
      <c r="I141" s="4" t="s">
        <v>6</v>
      </c>
      <c r="J141" s="4" t="s">
        <v>6</v>
      </c>
      <c r="K141" s="4" t="s">
        <v>6</v>
      </c>
      <c r="L141" s="4" t="s">
        <v>6</v>
      </c>
      <c r="M141" s="4" t="s">
        <v>6</v>
      </c>
    </row>
    <row r="142" spans="1:13" ht="30">
      <c r="A142" s="4"/>
      <c r="B142" s="5" t="s">
        <v>225</v>
      </c>
      <c r="C142" s="4" t="s">
        <v>126</v>
      </c>
      <c r="D142" s="4" t="s">
        <v>200</v>
      </c>
      <c r="E142" s="4">
        <v>1</v>
      </c>
      <c r="F142" s="4"/>
      <c r="G142" s="4">
        <v>1</v>
      </c>
      <c r="H142" s="4">
        <v>1</v>
      </c>
      <c r="I142" s="4"/>
      <c r="J142" s="4">
        <v>1</v>
      </c>
      <c r="K142" s="4">
        <v>1</v>
      </c>
      <c r="L142" s="4"/>
      <c r="M142" s="4">
        <v>1</v>
      </c>
    </row>
    <row r="143" spans="1:13" ht="33" customHeight="1">
      <c r="A143" s="4"/>
      <c r="B143" s="5" t="s">
        <v>226</v>
      </c>
      <c r="C143" s="4" t="s">
        <v>133</v>
      </c>
      <c r="D143" s="4" t="s">
        <v>128</v>
      </c>
      <c r="E143" s="4">
        <v>14</v>
      </c>
      <c r="F143" s="4"/>
      <c r="G143" s="4">
        <v>14</v>
      </c>
      <c r="H143" s="4">
        <v>18</v>
      </c>
      <c r="I143" s="4"/>
      <c r="J143" s="4">
        <v>18</v>
      </c>
      <c r="K143" s="4">
        <v>18</v>
      </c>
      <c r="L143" s="4"/>
      <c r="M143" s="4">
        <v>18</v>
      </c>
    </row>
    <row r="144" spans="1:13" ht="15" customHeight="1">
      <c r="A144" s="4" t="s">
        <v>115</v>
      </c>
      <c r="B144" s="24" t="s">
        <v>20</v>
      </c>
      <c r="C144" s="4"/>
      <c r="D144" s="4" t="s">
        <v>6</v>
      </c>
      <c r="E144" s="4"/>
      <c r="F144" s="4" t="s">
        <v>6</v>
      </c>
      <c r="G144" s="4" t="s">
        <v>6</v>
      </c>
      <c r="H144" s="4"/>
      <c r="I144" s="4"/>
      <c r="J144" s="4"/>
      <c r="K144" s="4"/>
      <c r="L144" s="4" t="s">
        <v>6</v>
      </c>
      <c r="M144" s="4"/>
    </row>
    <row r="145" spans="1:13" ht="77.25" customHeight="1">
      <c r="A145" s="4"/>
      <c r="B145" s="5" t="s">
        <v>227</v>
      </c>
      <c r="C145" s="4" t="s">
        <v>126</v>
      </c>
      <c r="D145" s="25" t="s">
        <v>202</v>
      </c>
      <c r="E145" s="4">
        <v>28</v>
      </c>
      <c r="F145" s="4"/>
      <c r="G145" s="4">
        <v>28</v>
      </c>
      <c r="H145" s="4">
        <v>29</v>
      </c>
      <c r="I145" s="4"/>
      <c r="J145" s="4">
        <v>29</v>
      </c>
      <c r="K145" s="4">
        <v>29</v>
      </c>
      <c r="L145" s="4"/>
      <c r="M145" s="4">
        <v>29</v>
      </c>
    </row>
    <row r="146" spans="1:13" ht="31.5" customHeight="1">
      <c r="A146" s="4"/>
      <c r="B146" s="5" t="s">
        <v>229</v>
      </c>
      <c r="C146" s="4" t="s">
        <v>126</v>
      </c>
      <c r="D146" s="25" t="s">
        <v>202</v>
      </c>
      <c r="E146" s="4">
        <v>21</v>
      </c>
      <c r="F146" s="4"/>
      <c r="G146" s="4">
        <v>21</v>
      </c>
      <c r="H146" s="4">
        <v>19</v>
      </c>
      <c r="I146" s="4"/>
      <c r="J146" s="4">
        <v>19</v>
      </c>
      <c r="K146" s="4">
        <v>19</v>
      </c>
      <c r="L146" s="4"/>
      <c r="M146" s="4">
        <v>19</v>
      </c>
    </row>
    <row r="147" spans="1:13" ht="30" customHeight="1">
      <c r="A147" s="4"/>
      <c r="B147" s="5" t="s">
        <v>230</v>
      </c>
      <c r="C147" s="4" t="s">
        <v>126</v>
      </c>
      <c r="D147" s="25" t="s">
        <v>202</v>
      </c>
      <c r="E147" s="4">
        <v>5</v>
      </c>
      <c r="F147" s="4"/>
      <c r="G147" s="4">
        <v>5</v>
      </c>
      <c r="H147" s="4">
        <v>8</v>
      </c>
      <c r="I147" s="4"/>
      <c r="J147" s="4">
        <v>8</v>
      </c>
      <c r="K147" s="4">
        <v>8</v>
      </c>
      <c r="L147" s="4"/>
      <c r="M147" s="4">
        <v>8</v>
      </c>
    </row>
    <row r="148" spans="1:13" ht="30.75" customHeight="1">
      <c r="A148" s="4"/>
      <c r="B148" s="5" t="s">
        <v>231</v>
      </c>
      <c r="C148" s="4" t="s">
        <v>126</v>
      </c>
      <c r="D148" s="25" t="s">
        <v>202</v>
      </c>
      <c r="E148" s="4">
        <v>2</v>
      </c>
      <c r="F148" s="4"/>
      <c r="G148" s="4">
        <v>2</v>
      </c>
      <c r="H148" s="4">
        <v>2</v>
      </c>
      <c r="I148" s="4"/>
      <c r="J148" s="4">
        <v>2</v>
      </c>
      <c r="K148" s="4">
        <v>2</v>
      </c>
      <c r="L148" s="4"/>
      <c r="M148" s="4">
        <v>2</v>
      </c>
    </row>
    <row r="149" spans="1:13" ht="72" customHeight="1">
      <c r="A149" s="4"/>
      <c r="B149" s="5" t="s">
        <v>232</v>
      </c>
      <c r="C149" s="4" t="s">
        <v>126</v>
      </c>
      <c r="D149" s="25" t="s">
        <v>235</v>
      </c>
      <c r="E149" s="4">
        <v>39</v>
      </c>
      <c r="F149" s="4"/>
      <c r="G149" s="4">
        <v>39</v>
      </c>
      <c r="H149" s="4">
        <v>53</v>
      </c>
      <c r="I149" s="4"/>
      <c r="J149" s="4">
        <v>53</v>
      </c>
      <c r="K149" s="4">
        <v>53</v>
      </c>
      <c r="L149" s="4"/>
      <c r="M149" s="4">
        <v>53</v>
      </c>
    </row>
    <row r="150" spans="1:13" ht="62.25" customHeight="1">
      <c r="A150" s="4"/>
      <c r="B150" s="5" t="s">
        <v>233</v>
      </c>
      <c r="C150" s="4" t="s">
        <v>126</v>
      </c>
      <c r="D150" s="25" t="s">
        <v>235</v>
      </c>
      <c r="E150" s="4">
        <v>27</v>
      </c>
      <c r="F150" s="4"/>
      <c r="G150" s="4">
        <v>27</v>
      </c>
      <c r="H150" s="4">
        <v>27</v>
      </c>
      <c r="I150" s="4"/>
      <c r="J150" s="4">
        <v>27</v>
      </c>
      <c r="K150" s="4">
        <v>27</v>
      </c>
      <c r="L150" s="4"/>
      <c r="M150" s="4">
        <v>27</v>
      </c>
    </row>
    <row r="151" spans="1:13" ht="62.25" customHeight="1">
      <c r="A151" s="4"/>
      <c r="B151" s="5" t="s">
        <v>234</v>
      </c>
      <c r="C151" s="4" t="s">
        <v>126</v>
      </c>
      <c r="D151" s="25" t="s">
        <v>235</v>
      </c>
      <c r="E151" s="4">
        <v>2</v>
      </c>
      <c r="F151" s="4"/>
      <c r="G151" s="4">
        <v>2</v>
      </c>
      <c r="H151" s="4">
        <v>9</v>
      </c>
      <c r="I151" s="4"/>
      <c r="J151" s="4">
        <v>9</v>
      </c>
      <c r="K151" s="4">
        <v>9</v>
      </c>
      <c r="L151" s="4"/>
      <c r="M151" s="4">
        <v>9</v>
      </c>
    </row>
    <row r="152" spans="1:13" ht="15" customHeight="1">
      <c r="A152" s="4" t="s">
        <v>116</v>
      </c>
      <c r="B152" s="24" t="s">
        <v>21</v>
      </c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</row>
    <row r="153" spans="1:13" ht="43.5" customHeight="1">
      <c r="A153" s="4"/>
      <c r="B153" s="5" t="s">
        <v>309</v>
      </c>
      <c r="C153" s="4" t="s">
        <v>237</v>
      </c>
      <c r="D153" s="4" t="s">
        <v>138</v>
      </c>
      <c r="E153" s="31">
        <v>1934</v>
      </c>
      <c r="F153" s="4"/>
      <c r="G153" s="31">
        <v>1934</v>
      </c>
      <c r="H153" s="31">
        <v>2119.3</v>
      </c>
      <c r="I153" s="4"/>
      <c r="J153" s="127">
        <v>2119.3</v>
      </c>
      <c r="K153" s="127">
        <v>2310.4</v>
      </c>
      <c r="L153" s="46"/>
      <c r="M153" s="127">
        <v>2310.4</v>
      </c>
    </row>
    <row r="154" spans="1:13" ht="56.25" customHeight="1">
      <c r="A154" s="4"/>
      <c r="B154" s="5" t="s">
        <v>238</v>
      </c>
      <c r="C154" s="4" t="s">
        <v>143</v>
      </c>
      <c r="D154" s="4" t="s">
        <v>138</v>
      </c>
      <c r="E154" s="32">
        <v>138145</v>
      </c>
      <c r="F154" s="4"/>
      <c r="G154" s="32">
        <v>138145</v>
      </c>
      <c r="H154" s="32">
        <v>117739</v>
      </c>
      <c r="I154" s="4"/>
      <c r="J154" s="128">
        <v>117739</v>
      </c>
      <c r="K154" s="128">
        <v>128355</v>
      </c>
      <c r="L154" s="112"/>
      <c r="M154" s="128">
        <v>128355</v>
      </c>
    </row>
    <row r="155" spans="1:13" ht="15">
      <c r="A155" s="4" t="s">
        <v>136</v>
      </c>
      <c r="B155" s="24" t="s">
        <v>22</v>
      </c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</row>
    <row r="156" spans="1:13" ht="90">
      <c r="A156" s="4"/>
      <c r="B156" s="5" t="s">
        <v>239</v>
      </c>
      <c r="C156" s="4" t="s">
        <v>133</v>
      </c>
      <c r="D156" s="25" t="s">
        <v>202</v>
      </c>
      <c r="E156" s="4">
        <v>51</v>
      </c>
      <c r="F156" s="4"/>
      <c r="G156" s="4">
        <v>51</v>
      </c>
      <c r="H156" s="4">
        <v>67</v>
      </c>
      <c r="I156" s="4"/>
      <c r="J156" s="4">
        <v>67</v>
      </c>
      <c r="K156" s="4">
        <v>67</v>
      </c>
      <c r="L156" s="4"/>
      <c r="M156" s="4">
        <v>67</v>
      </c>
    </row>
    <row r="157" spans="1:13" ht="75">
      <c r="A157" s="4"/>
      <c r="B157" s="5" t="s">
        <v>240</v>
      </c>
      <c r="C157" s="4" t="s">
        <v>133</v>
      </c>
      <c r="D157" s="4" t="s">
        <v>228</v>
      </c>
      <c r="E157" s="4">
        <v>141</v>
      </c>
      <c r="F157" s="4"/>
      <c r="G157" s="4">
        <v>141</v>
      </c>
      <c r="H157" s="4">
        <v>208</v>
      </c>
      <c r="I157" s="4"/>
      <c r="J157" s="4">
        <v>208</v>
      </c>
      <c r="K157" s="4">
        <v>208</v>
      </c>
      <c r="L157" s="4"/>
      <c r="M157" s="4">
        <v>208</v>
      </c>
    </row>
    <row r="158" spans="1:13" ht="45">
      <c r="A158" s="4"/>
      <c r="B158" s="5" t="s">
        <v>241</v>
      </c>
      <c r="C158" s="4" t="s">
        <v>147</v>
      </c>
      <c r="D158" s="4" t="s">
        <v>138</v>
      </c>
      <c r="E158" s="4">
        <v>100</v>
      </c>
      <c r="F158" s="4"/>
      <c r="G158" s="4">
        <v>100</v>
      </c>
      <c r="H158" s="4">
        <v>100</v>
      </c>
      <c r="I158" s="4"/>
      <c r="J158" s="4">
        <v>100</v>
      </c>
      <c r="K158" s="4">
        <v>100</v>
      </c>
      <c r="L158" s="4"/>
      <c r="M158" s="4">
        <v>100</v>
      </c>
    </row>
    <row r="161" spans="1:10" ht="15" customHeight="1">
      <c r="A161" s="206" t="s">
        <v>355</v>
      </c>
      <c r="B161" s="206"/>
      <c r="C161" s="206"/>
      <c r="D161" s="206"/>
      <c r="E161" s="206"/>
      <c r="F161" s="206"/>
      <c r="G161" s="206"/>
      <c r="H161" s="206"/>
      <c r="I161" s="206"/>
      <c r="J161" s="206"/>
    </row>
    <row r="162" ht="15">
      <c r="J162" s="3" t="s">
        <v>0</v>
      </c>
    </row>
    <row r="163" spans="1:10" ht="15">
      <c r="A163" s="191" t="s">
        <v>14</v>
      </c>
      <c r="B163" s="191" t="s">
        <v>16</v>
      </c>
      <c r="C163" s="191" t="s">
        <v>17</v>
      </c>
      <c r="D163" s="191" t="s">
        <v>18</v>
      </c>
      <c r="E163" s="191" t="s">
        <v>89</v>
      </c>
      <c r="F163" s="191"/>
      <c r="G163" s="191"/>
      <c r="H163" s="191" t="s">
        <v>348</v>
      </c>
      <c r="I163" s="191"/>
      <c r="J163" s="191"/>
    </row>
    <row r="164" spans="1:10" ht="41.25" customHeight="1">
      <c r="A164" s="191"/>
      <c r="B164" s="191"/>
      <c r="C164" s="191"/>
      <c r="D164" s="191"/>
      <c r="E164" s="4" t="s">
        <v>3</v>
      </c>
      <c r="F164" s="4" t="s">
        <v>4</v>
      </c>
      <c r="G164" s="4" t="s">
        <v>53</v>
      </c>
      <c r="H164" s="4" t="s">
        <v>3</v>
      </c>
      <c r="I164" s="4" t="s">
        <v>4</v>
      </c>
      <c r="J164" s="4" t="s">
        <v>54</v>
      </c>
    </row>
    <row r="165" spans="1:10" ht="15">
      <c r="A165" s="4">
        <v>1</v>
      </c>
      <c r="B165" s="4">
        <v>2</v>
      </c>
      <c r="C165" s="4">
        <v>3</v>
      </c>
      <c r="D165" s="4">
        <v>4</v>
      </c>
      <c r="E165" s="4">
        <v>5</v>
      </c>
      <c r="F165" s="4">
        <v>6</v>
      </c>
      <c r="G165" s="4">
        <v>7</v>
      </c>
      <c r="H165" s="4">
        <v>8</v>
      </c>
      <c r="I165" s="4">
        <v>9</v>
      </c>
      <c r="J165" s="4">
        <v>10</v>
      </c>
    </row>
    <row r="166" spans="1:10" ht="15">
      <c r="A166" s="4" t="s">
        <v>114</v>
      </c>
      <c r="B166" s="24" t="s">
        <v>19</v>
      </c>
      <c r="C166" s="4" t="s">
        <v>6</v>
      </c>
      <c r="D166" s="4" t="s">
        <v>6</v>
      </c>
      <c r="E166" s="5" t="s">
        <v>6</v>
      </c>
      <c r="F166" s="5" t="s">
        <v>6</v>
      </c>
      <c r="G166" s="5" t="s">
        <v>6</v>
      </c>
      <c r="H166" s="5" t="s">
        <v>6</v>
      </c>
      <c r="I166" s="5" t="s">
        <v>6</v>
      </c>
      <c r="J166" s="5" t="s">
        <v>6</v>
      </c>
    </row>
    <row r="167" spans="1:10" ht="30">
      <c r="A167" s="4"/>
      <c r="B167" s="5" t="s">
        <v>225</v>
      </c>
      <c r="C167" s="4" t="s">
        <v>126</v>
      </c>
      <c r="D167" s="4" t="s">
        <v>200</v>
      </c>
      <c r="E167" s="4">
        <v>1</v>
      </c>
      <c r="F167" s="4"/>
      <c r="G167" s="4">
        <v>1</v>
      </c>
      <c r="H167" s="4">
        <v>1</v>
      </c>
      <c r="I167" s="4"/>
      <c r="J167" s="4">
        <v>1</v>
      </c>
    </row>
    <row r="168" spans="1:10" ht="60" customHeight="1">
      <c r="A168" s="4"/>
      <c r="B168" s="5" t="s">
        <v>226</v>
      </c>
      <c r="C168" s="4" t="s">
        <v>133</v>
      </c>
      <c r="D168" s="4" t="s">
        <v>128</v>
      </c>
      <c r="E168" s="4">
        <v>18</v>
      </c>
      <c r="F168" s="4"/>
      <c r="G168" s="4">
        <v>18</v>
      </c>
      <c r="H168" s="4">
        <v>18</v>
      </c>
      <c r="I168" s="4"/>
      <c r="J168" s="4">
        <v>18</v>
      </c>
    </row>
    <row r="169" spans="1:10" ht="15">
      <c r="A169" s="4" t="s">
        <v>115</v>
      </c>
      <c r="B169" s="24" t="s">
        <v>20</v>
      </c>
      <c r="C169" s="4"/>
      <c r="D169" s="4" t="s">
        <v>6</v>
      </c>
      <c r="E169" s="4" t="s">
        <v>6</v>
      </c>
      <c r="F169" s="4" t="s">
        <v>6</v>
      </c>
      <c r="G169" s="4" t="s">
        <v>6</v>
      </c>
      <c r="H169" s="4"/>
      <c r="I169" s="4"/>
      <c r="J169" s="4"/>
    </row>
    <row r="170" spans="1:10" ht="90">
      <c r="A170" s="4"/>
      <c r="B170" s="5" t="s">
        <v>227</v>
      </c>
      <c r="C170" s="4" t="s">
        <v>126</v>
      </c>
      <c r="D170" s="25" t="s">
        <v>202</v>
      </c>
      <c r="E170" s="4">
        <v>26</v>
      </c>
      <c r="F170" s="4"/>
      <c r="G170" s="4">
        <v>26</v>
      </c>
      <c r="H170" s="4">
        <v>26</v>
      </c>
      <c r="I170" s="4"/>
      <c r="J170" s="4">
        <v>26</v>
      </c>
    </row>
    <row r="171" spans="1:10" ht="15">
      <c r="A171" s="4"/>
      <c r="B171" s="5" t="s">
        <v>229</v>
      </c>
      <c r="C171" s="4" t="s">
        <v>126</v>
      </c>
      <c r="D171" s="25" t="s">
        <v>202</v>
      </c>
      <c r="E171" s="4">
        <v>21</v>
      </c>
      <c r="F171" s="4"/>
      <c r="G171" s="4">
        <v>21</v>
      </c>
      <c r="H171" s="4">
        <v>21</v>
      </c>
      <c r="I171" s="4"/>
      <c r="J171" s="4">
        <v>21</v>
      </c>
    </row>
    <row r="172" spans="1:10" ht="15">
      <c r="A172" s="4"/>
      <c r="B172" s="5" t="s">
        <v>230</v>
      </c>
      <c r="C172" s="4" t="s">
        <v>126</v>
      </c>
      <c r="D172" s="25" t="s">
        <v>202</v>
      </c>
      <c r="E172" s="4">
        <v>5</v>
      </c>
      <c r="F172" s="4"/>
      <c r="G172" s="4">
        <v>5</v>
      </c>
      <c r="H172" s="4">
        <v>5</v>
      </c>
      <c r="I172" s="4"/>
      <c r="J172" s="4">
        <v>5</v>
      </c>
    </row>
    <row r="173" spans="1:10" ht="15">
      <c r="A173" s="4"/>
      <c r="B173" s="5" t="s">
        <v>231</v>
      </c>
      <c r="C173" s="4" t="s">
        <v>126</v>
      </c>
      <c r="D173" s="25" t="s">
        <v>202</v>
      </c>
      <c r="E173" s="4">
        <v>2</v>
      </c>
      <c r="F173" s="4"/>
      <c r="G173" s="4">
        <v>2</v>
      </c>
      <c r="H173" s="4">
        <v>2</v>
      </c>
      <c r="I173" s="4"/>
      <c r="J173" s="4">
        <v>2</v>
      </c>
    </row>
    <row r="174" spans="1:10" ht="75">
      <c r="A174" s="4"/>
      <c r="B174" s="5" t="s">
        <v>232</v>
      </c>
      <c r="C174" s="4" t="s">
        <v>126</v>
      </c>
      <c r="D174" s="25" t="s">
        <v>235</v>
      </c>
      <c r="E174" s="4">
        <v>56</v>
      </c>
      <c r="F174" s="4"/>
      <c r="G174" s="4">
        <v>56</v>
      </c>
      <c r="H174" s="4">
        <v>56</v>
      </c>
      <c r="I174" s="4"/>
      <c r="J174" s="4">
        <v>56</v>
      </c>
    </row>
    <row r="175" spans="1:10" ht="60">
      <c r="A175" s="4"/>
      <c r="B175" s="5" t="s">
        <v>233</v>
      </c>
      <c r="C175" s="4" t="s">
        <v>126</v>
      </c>
      <c r="D175" s="25" t="s">
        <v>235</v>
      </c>
      <c r="E175" s="4">
        <v>19</v>
      </c>
      <c r="F175" s="4"/>
      <c r="G175" s="4">
        <v>19</v>
      </c>
      <c r="H175" s="4">
        <v>19</v>
      </c>
      <c r="I175" s="4"/>
      <c r="J175" s="4">
        <v>19</v>
      </c>
    </row>
    <row r="176" spans="1:10" ht="60">
      <c r="A176" s="4"/>
      <c r="B176" s="5" t="s">
        <v>234</v>
      </c>
      <c r="C176" s="4" t="s">
        <v>126</v>
      </c>
      <c r="D176" s="25" t="s">
        <v>235</v>
      </c>
      <c r="E176" s="4">
        <v>2</v>
      </c>
      <c r="F176" s="4"/>
      <c r="G176" s="4">
        <v>2</v>
      </c>
      <c r="H176" s="4">
        <v>2</v>
      </c>
      <c r="I176" s="4"/>
      <c r="J176" s="4">
        <v>2</v>
      </c>
    </row>
    <row r="177" spans="1:10" ht="15" customHeight="1">
      <c r="A177" s="4" t="s">
        <v>116</v>
      </c>
      <c r="B177" s="24" t="s">
        <v>21</v>
      </c>
      <c r="C177" s="4"/>
      <c r="D177" s="4"/>
      <c r="E177" s="4"/>
      <c r="F177" s="4"/>
      <c r="G177" s="4"/>
      <c r="H177" s="4"/>
      <c r="I177" s="4"/>
      <c r="J177" s="4"/>
    </row>
    <row r="178" spans="1:10" ht="45">
      <c r="A178" s="4"/>
      <c r="B178" s="5" t="s">
        <v>236</v>
      </c>
      <c r="C178" s="4" t="s">
        <v>237</v>
      </c>
      <c r="D178" s="4" t="s">
        <v>138</v>
      </c>
      <c r="E178" s="117">
        <v>2230</v>
      </c>
      <c r="F178" s="117"/>
      <c r="G178" s="117">
        <v>2230</v>
      </c>
      <c r="H178" s="117">
        <v>2350</v>
      </c>
      <c r="I178" s="117"/>
      <c r="J178" s="117">
        <v>2350</v>
      </c>
    </row>
    <row r="179" spans="1:10" ht="60">
      <c r="A179" s="4"/>
      <c r="B179" s="5" t="s">
        <v>238</v>
      </c>
      <c r="C179" s="4" t="s">
        <v>143</v>
      </c>
      <c r="D179" s="4" t="s">
        <v>138</v>
      </c>
      <c r="E179" s="27">
        <f>C133/E168</f>
        <v>137772.22222222222</v>
      </c>
      <c r="F179" s="4"/>
      <c r="G179" s="4">
        <v>124332</v>
      </c>
      <c r="H179" s="27">
        <f>G133/H168</f>
        <v>147388.88888888888</v>
      </c>
      <c r="I179" s="4"/>
      <c r="J179" s="4">
        <v>130549</v>
      </c>
    </row>
    <row r="180" spans="1:10" ht="15">
      <c r="A180" s="4" t="s">
        <v>136</v>
      </c>
      <c r="B180" s="24" t="s">
        <v>22</v>
      </c>
      <c r="C180" s="4"/>
      <c r="D180" s="4"/>
      <c r="E180" s="4"/>
      <c r="F180" s="4"/>
      <c r="G180" s="4"/>
      <c r="H180" s="4"/>
      <c r="I180" s="4"/>
      <c r="J180" s="4"/>
    </row>
    <row r="181" spans="1:10" ht="90">
      <c r="A181" s="4"/>
      <c r="B181" s="5" t="s">
        <v>239</v>
      </c>
      <c r="C181" s="4" t="s">
        <v>133</v>
      </c>
      <c r="D181" s="25" t="s">
        <v>202</v>
      </c>
      <c r="E181" s="4">
        <v>51</v>
      </c>
      <c r="F181" s="4"/>
      <c r="G181" s="4">
        <v>51</v>
      </c>
      <c r="H181" s="4">
        <v>51</v>
      </c>
      <c r="I181" s="4"/>
      <c r="J181" s="4">
        <v>51</v>
      </c>
    </row>
    <row r="182" spans="1:10" ht="75">
      <c r="A182" s="4"/>
      <c r="B182" s="5" t="s">
        <v>240</v>
      </c>
      <c r="C182" s="4" t="s">
        <v>133</v>
      </c>
      <c r="D182" s="4" t="s">
        <v>228</v>
      </c>
      <c r="E182" s="4">
        <v>141</v>
      </c>
      <c r="F182" s="4"/>
      <c r="G182" s="4">
        <v>141</v>
      </c>
      <c r="H182" s="4">
        <v>141</v>
      </c>
      <c r="I182" s="4"/>
      <c r="J182" s="4">
        <v>141</v>
      </c>
    </row>
    <row r="183" spans="1:10" ht="15" customHeight="1">
      <c r="A183" s="4"/>
      <c r="B183" s="5" t="s">
        <v>241</v>
      </c>
      <c r="C183" s="4" t="s">
        <v>147</v>
      </c>
      <c r="D183" s="4" t="s">
        <v>138</v>
      </c>
      <c r="E183" s="4">
        <v>100</v>
      </c>
      <c r="F183" s="4"/>
      <c r="G183" s="4">
        <v>100</v>
      </c>
      <c r="H183" s="4">
        <v>100</v>
      </c>
      <c r="I183" s="4"/>
      <c r="J183" s="4">
        <v>100</v>
      </c>
    </row>
    <row r="185" spans="1:11" ht="15" customHeight="1">
      <c r="A185" s="206" t="s">
        <v>23</v>
      </c>
      <c r="B185" s="206"/>
      <c r="C185" s="206"/>
      <c r="D185" s="206"/>
      <c r="E185" s="206"/>
      <c r="F185" s="206"/>
      <c r="G185" s="206"/>
      <c r="H185" s="206"/>
      <c r="I185" s="206"/>
      <c r="J185" s="206"/>
      <c r="K185" s="206"/>
    </row>
    <row r="186" ht="15">
      <c r="K186" s="3" t="s">
        <v>0</v>
      </c>
    </row>
    <row r="187" spans="1:11" ht="15" customHeight="1">
      <c r="A187" s="191" t="s">
        <v>2</v>
      </c>
      <c r="B187" s="191" t="s">
        <v>344</v>
      </c>
      <c r="C187" s="191"/>
      <c r="D187" s="196" t="s">
        <v>345</v>
      </c>
      <c r="E187" s="198"/>
      <c r="F187" s="191" t="s">
        <v>346</v>
      </c>
      <c r="G187" s="191"/>
      <c r="H187" s="191" t="s">
        <v>89</v>
      </c>
      <c r="I187" s="191"/>
      <c r="J187" s="191" t="s">
        <v>348</v>
      </c>
      <c r="K187" s="191"/>
    </row>
    <row r="188" spans="1:11" ht="30">
      <c r="A188" s="191"/>
      <c r="B188" s="4" t="s">
        <v>3</v>
      </c>
      <c r="C188" s="4" t="s">
        <v>4</v>
      </c>
      <c r="D188" s="4" t="s">
        <v>3</v>
      </c>
      <c r="E188" s="4" t="s">
        <v>4</v>
      </c>
      <c r="F188" s="4" t="s">
        <v>3</v>
      </c>
      <c r="G188" s="4" t="s">
        <v>4</v>
      </c>
      <c r="H188" s="4" t="s">
        <v>3</v>
      </c>
      <c r="I188" s="4" t="s">
        <v>4</v>
      </c>
      <c r="J188" s="4" t="s">
        <v>3</v>
      </c>
      <c r="K188" s="4" t="s">
        <v>4</v>
      </c>
    </row>
    <row r="189" spans="1:11" ht="15">
      <c r="A189" s="4">
        <v>1</v>
      </c>
      <c r="B189" s="4">
        <v>2</v>
      </c>
      <c r="C189" s="4">
        <v>3</v>
      </c>
      <c r="D189" s="4">
        <v>4</v>
      </c>
      <c r="E189" s="4">
        <v>5</v>
      </c>
      <c r="F189" s="4">
        <v>6</v>
      </c>
      <c r="G189" s="4">
        <v>7</v>
      </c>
      <c r="H189" s="4">
        <v>8</v>
      </c>
      <c r="I189" s="4">
        <v>9</v>
      </c>
      <c r="J189" s="4">
        <v>10</v>
      </c>
      <c r="K189" s="4">
        <v>11</v>
      </c>
    </row>
    <row r="190" spans="1:11" ht="25.5">
      <c r="A190" s="59" t="s">
        <v>150</v>
      </c>
      <c r="B190" s="149">
        <v>831961.89</v>
      </c>
      <c r="C190" s="31" t="s">
        <v>6</v>
      </c>
      <c r="D190" s="31">
        <v>881584</v>
      </c>
      <c r="E190" s="31" t="s">
        <v>6</v>
      </c>
      <c r="F190" s="31">
        <v>930900</v>
      </c>
      <c r="G190" s="31" t="s">
        <v>6</v>
      </c>
      <c r="H190" s="31">
        <v>1000700</v>
      </c>
      <c r="I190" s="31" t="s">
        <v>6</v>
      </c>
      <c r="J190" s="31">
        <v>1072800</v>
      </c>
      <c r="K190" s="4" t="s">
        <v>6</v>
      </c>
    </row>
    <row r="191" spans="1:11" ht="38.25">
      <c r="A191" s="60" t="s">
        <v>151</v>
      </c>
      <c r="B191" s="31">
        <v>235222</v>
      </c>
      <c r="C191" s="31" t="s">
        <v>6</v>
      </c>
      <c r="D191" s="31">
        <v>318900</v>
      </c>
      <c r="E191" s="31" t="s">
        <v>6</v>
      </c>
      <c r="F191" s="31">
        <v>438100</v>
      </c>
      <c r="G191" s="31" t="s">
        <v>6</v>
      </c>
      <c r="H191" s="31">
        <v>470950</v>
      </c>
      <c r="I191" s="31" t="s">
        <v>6</v>
      </c>
      <c r="J191" s="31">
        <v>504850</v>
      </c>
      <c r="K191" s="4" t="s">
        <v>6</v>
      </c>
    </row>
    <row r="192" spans="1:11" ht="15">
      <c r="A192" s="60" t="s">
        <v>153</v>
      </c>
      <c r="B192" s="31">
        <v>102232</v>
      </c>
      <c r="C192" s="31"/>
      <c r="D192" s="31">
        <v>121566</v>
      </c>
      <c r="E192" s="31"/>
      <c r="F192" s="31">
        <v>204100</v>
      </c>
      <c r="G192" s="31"/>
      <c r="H192" s="31">
        <v>219400</v>
      </c>
      <c r="I192" s="31"/>
      <c r="J192" s="31">
        <v>235205</v>
      </c>
      <c r="K192" s="4"/>
    </row>
    <row r="193" spans="1:11" ht="33.75" customHeight="1">
      <c r="A193" s="60" t="s">
        <v>152</v>
      </c>
      <c r="B193" s="31">
        <v>58673</v>
      </c>
      <c r="C193" s="31"/>
      <c r="D193" s="31">
        <v>68650</v>
      </c>
      <c r="E193" s="31"/>
      <c r="F193" s="31">
        <v>76800</v>
      </c>
      <c r="G193" s="31"/>
      <c r="H193" s="31">
        <v>82560</v>
      </c>
      <c r="I193" s="31"/>
      <c r="J193" s="31">
        <v>88505</v>
      </c>
      <c r="K193" s="4"/>
    </row>
    <row r="194" spans="1:11" ht="15">
      <c r="A194" s="4" t="s">
        <v>9</v>
      </c>
      <c r="B194" s="31">
        <f>SUM(B190:B193)</f>
        <v>1228088.8900000001</v>
      </c>
      <c r="C194" s="31" t="s">
        <v>6</v>
      </c>
      <c r="D194" s="31">
        <f aca="true" t="shared" si="5" ref="D194:K194">SUM(D190:D193)</f>
        <v>1390700</v>
      </c>
      <c r="E194" s="31">
        <f t="shared" si="5"/>
        <v>0</v>
      </c>
      <c r="F194" s="31">
        <f t="shared" si="5"/>
        <v>1649900</v>
      </c>
      <c r="G194" s="31">
        <f t="shared" si="5"/>
        <v>0</v>
      </c>
      <c r="H194" s="31">
        <f t="shared" si="5"/>
        <v>1773610</v>
      </c>
      <c r="I194" s="31">
        <f t="shared" si="5"/>
        <v>0</v>
      </c>
      <c r="J194" s="31">
        <f t="shared" si="5"/>
        <v>1901360</v>
      </c>
      <c r="K194" s="4">
        <f t="shared" si="5"/>
        <v>0</v>
      </c>
    </row>
    <row r="195" spans="1:11" ht="120">
      <c r="A195" s="6" t="s">
        <v>24</v>
      </c>
      <c r="B195" s="4" t="s">
        <v>8</v>
      </c>
      <c r="C195" s="4" t="s">
        <v>6</v>
      </c>
      <c r="D195" s="4" t="s">
        <v>8</v>
      </c>
      <c r="E195" s="4" t="s">
        <v>6</v>
      </c>
      <c r="F195" s="4" t="s">
        <v>6</v>
      </c>
      <c r="G195" s="4" t="s">
        <v>6</v>
      </c>
      <c r="H195" s="4" t="s">
        <v>6</v>
      </c>
      <c r="I195" s="4" t="s">
        <v>6</v>
      </c>
      <c r="J195" s="4" t="s">
        <v>8</v>
      </c>
      <c r="K195" s="4" t="s">
        <v>6</v>
      </c>
    </row>
    <row r="198" spans="1:14" ht="15" customHeight="1">
      <c r="A198" s="200" t="s">
        <v>25</v>
      </c>
      <c r="B198" s="200"/>
      <c r="C198" s="200"/>
      <c r="D198" s="200"/>
      <c r="E198" s="200"/>
      <c r="F198" s="200"/>
      <c r="G198" s="200"/>
      <c r="H198" s="200"/>
      <c r="I198" s="200"/>
      <c r="J198" s="200"/>
      <c r="K198" s="200"/>
      <c r="L198" s="200"/>
      <c r="M198" s="200"/>
      <c r="N198" s="200"/>
    </row>
    <row r="200" spans="1:14" ht="15" customHeight="1">
      <c r="A200" s="191" t="s">
        <v>52</v>
      </c>
      <c r="B200" s="191" t="s">
        <v>26</v>
      </c>
      <c r="C200" s="196" t="s">
        <v>344</v>
      </c>
      <c r="D200" s="197"/>
      <c r="E200" s="197"/>
      <c r="F200" s="198"/>
      <c r="G200" s="233" t="s">
        <v>366</v>
      </c>
      <c r="H200" s="233"/>
      <c r="I200" s="233"/>
      <c r="J200" s="233"/>
      <c r="K200" s="207" t="s">
        <v>94</v>
      </c>
      <c r="L200" s="207"/>
      <c r="M200" s="204" t="s">
        <v>367</v>
      </c>
      <c r="N200" s="205"/>
    </row>
    <row r="201" spans="1:14" ht="30.75" customHeight="1">
      <c r="A201" s="191"/>
      <c r="B201" s="191"/>
      <c r="C201" s="191" t="s">
        <v>3</v>
      </c>
      <c r="D201" s="191"/>
      <c r="E201" s="191" t="s">
        <v>4</v>
      </c>
      <c r="F201" s="191"/>
      <c r="G201" s="191" t="s">
        <v>3</v>
      </c>
      <c r="H201" s="191"/>
      <c r="I201" s="191" t="s">
        <v>4</v>
      </c>
      <c r="J201" s="191"/>
      <c r="K201" s="191" t="s">
        <v>3</v>
      </c>
      <c r="L201" s="191" t="s">
        <v>4</v>
      </c>
      <c r="M201" s="191" t="s">
        <v>3</v>
      </c>
      <c r="N201" s="191" t="s">
        <v>4</v>
      </c>
    </row>
    <row r="202" spans="1:14" ht="30">
      <c r="A202" s="191"/>
      <c r="B202" s="191"/>
      <c r="C202" s="4" t="s">
        <v>55</v>
      </c>
      <c r="D202" s="4" t="s">
        <v>56</v>
      </c>
      <c r="E202" s="4" t="s">
        <v>55</v>
      </c>
      <c r="F202" s="4" t="s">
        <v>56</v>
      </c>
      <c r="G202" s="4" t="s">
        <v>55</v>
      </c>
      <c r="H202" s="4" t="s">
        <v>56</v>
      </c>
      <c r="I202" s="4" t="s">
        <v>55</v>
      </c>
      <c r="J202" s="4" t="s">
        <v>56</v>
      </c>
      <c r="K202" s="191"/>
      <c r="L202" s="191"/>
      <c r="M202" s="191"/>
      <c r="N202" s="191"/>
    </row>
    <row r="203" spans="1:14" ht="15">
      <c r="A203" s="4">
        <v>1</v>
      </c>
      <c r="B203" s="4">
        <v>2</v>
      </c>
      <c r="C203" s="4">
        <v>3</v>
      </c>
      <c r="D203" s="4">
        <v>4</v>
      </c>
      <c r="E203" s="4">
        <v>5</v>
      </c>
      <c r="F203" s="4">
        <v>6</v>
      </c>
      <c r="G203" s="46">
        <v>7</v>
      </c>
      <c r="H203" s="46">
        <v>8</v>
      </c>
      <c r="I203" s="4">
        <v>9</v>
      </c>
      <c r="J203" s="4">
        <v>10</v>
      </c>
      <c r="K203" s="4">
        <v>11</v>
      </c>
      <c r="L203" s="4">
        <v>12</v>
      </c>
      <c r="M203" s="4">
        <v>13</v>
      </c>
      <c r="N203" s="4">
        <v>14</v>
      </c>
    </row>
    <row r="204" spans="1:14" ht="15">
      <c r="A204" s="4"/>
      <c r="B204" s="23" t="s">
        <v>311</v>
      </c>
      <c r="C204" s="115">
        <v>12</v>
      </c>
      <c r="D204" s="115">
        <v>9</v>
      </c>
      <c r="E204" s="4"/>
      <c r="F204" s="4"/>
      <c r="G204" s="46">
        <v>12</v>
      </c>
      <c r="H204" s="46">
        <v>10</v>
      </c>
      <c r="I204" s="4"/>
      <c r="J204" s="4"/>
      <c r="K204" s="4">
        <v>12</v>
      </c>
      <c r="L204" s="4"/>
      <c r="M204" s="4">
        <v>12</v>
      </c>
      <c r="N204" s="4"/>
    </row>
    <row r="205" spans="1:14" ht="15">
      <c r="A205" s="4"/>
      <c r="B205" s="23" t="s">
        <v>313</v>
      </c>
      <c r="C205" s="115">
        <v>3</v>
      </c>
      <c r="D205" s="115">
        <v>2</v>
      </c>
      <c r="E205" s="4"/>
      <c r="F205" s="4"/>
      <c r="G205" s="46">
        <v>3</v>
      </c>
      <c r="H205" s="46">
        <v>2</v>
      </c>
      <c r="I205" s="4"/>
      <c r="J205" s="4"/>
      <c r="K205" s="4">
        <v>3</v>
      </c>
      <c r="L205" s="4"/>
      <c r="M205" s="4">
        <v>3</v>
      </c>
      <c r="N205" s="4"/>
    </row>
    <row r="206" spans="1:14" ht="15">
      <c r="A206" s="4"/>
      <c r="B206" s="23" t="s">
        <v>312</v>
      </c>
      <c r="C206" s="115">
        <v>3</v>
      </c>
      <c r="D206" s="115">
        <v>3</v>
      </c>
      <c r="E206" s="4"/>
      <c r="F206" s="4"/>
      <c r="G206" s="46">
        <v>3</v>
      </c>
      <c r="H206" s="46">
        <v>2</v>
      </c>
      <c r="I206" s="4"/>
      <c r="J206" s="4"/>
      <c r="K206" s="4">
        <v>3</v>
      </c>
      <c r="L206" s="4"/>
      <c r="M206" s="4">
        <v>3</v>
      </c>
      <c r="N206" s="4"/>
    </row>
    <row r="207" spans="1:14" ht="15">
      <c r="A207" s="4" t="s">
        <v>6</v>
      </c>
      <c r="B207" s="4" t="s">
        <v>9</v>
      </c>
      <c r="C207" s="4">
        <f>SUM(C204:C206)</f>
        <v>18</v>
      </c>
      <c r="D207" s="4">
        <f>SUM(D204:D206)</f>
        <v>14</v>
      </c>
      <c r="E207" s="4" t="s">
        <v>6</v>
      </c>
      <c r="F207" s="4" t="s">
        <v>6</v>
      </c>
      <c r="G207" s="4">
        <f>SUM(G204:G206)</f>
        <v>18</v>
      </c>
      <c r="H207" s="4">
        <f>SUM(H204:H206)</f>
        <v>14</v>
      </c>
      <c r="I207" s="4" t="s">
        <v>6</v>
      </c>
      <c r="J207" s="4" t="s">
        <v>6</v>
      </c>
      <c r="K207" s="4">
        <f>SUM(K204:K206)</f>
        <v>18</v>
      </c>
      <c r="L207" s="4" t="s">
        <v>6</v>
      </c>
      <c r="M207" s="4">
        <f>SUM(M204:M206)</f>
        <v>18</v>
      </c>
      <c r="N207" s="4" t="s">
        <v>6</v>
      </c>
    </row>
    <row r="208" spans="1:14" ht="45">
      <c r="A208" s="4" t="s">
        <v>6</v>
      </c>
      <c r="B208" s="4" t="s">
        <v>27</v>
      </c>
      <c r="C208" s="4" t="s">
        <v>8</v>
      </c>
      <c r="D208" s="4" t="s">
        <v>8</v>
      </c>
      <c r="E208" s="4" t="s">
        <v>6</v>
      </c>
      <c r="F208" s="4" t="s">
        <v>6</v>
      </c>
      <c r="G208" s="4" t="s">
        <v>8</v>
      </c>
      <c r="H208" s="4" t="s">
        <v>8</v>
      </c>
      <c r="I208" s="4" t="s">
        <v>6</v>
      </c>
      <c r="J208" s="4" t="s">
        <v>6</v>
      </c>
      <c r="K208" s="4" t="s">
        <v>8</v>
      </c>
      <c r="L208" s="4" t="s">
        <v>6</v>
      </c>
      <c r="M208" s="4" t="s">
        <v>8</v>
      </c>
      <c r="N208" s="4" t="s">
        <v>6</v>
      </c>
    </row>
    <row r="211" spans="1:12" ht="15" customHeight="1">
      <c r="A211" s="195" t="s">
        <v>70</v>
      </c>
      <c r="B211" s="195"/>
      <c r="C211" s="195"/>
      <c r="D211" s="195"/>
      <c r="E211" s="195"/>
      <c r="F211" s="195"/>
      <c r="G211" s="195"/>
      <c r="H211" s="195"/>
      <c r="I211" s="195"/>
      <c r="J211" s="195"/>
      <c r="K211" s="195"/>
      <c r="L211" s="195"/>
    </row>
    <row r="212" spans="1:12" ht="15" customHeight="1">
      <c r="A212" s="195" t="s">
        <v>356</v>
      </c>
      <c r="B212" s="195"/>
      <c r="C212" s="195"/>
      <c r="D212" s="195"/>
      <c r="E212" s="195"/>
      <c r="F212" s="195"/>
      <c r="G212" s="195"/>
      <c r="H212" s="195"/>
      <c r="I212" s="195"/>
      <c r="J212" s="195"/>
      <c r="K212" s="195"/>
      <c r="L212" s="195"/>
    </row>
    <row r="213" ht="15">
      <c r="L213" s="1" t="s">
        <v>0</v>
      </c>
    </row>
    <row r="214" spans="1:12" ht="21.75" customHeight="1">
      <c r="A214" s="191" t="s">
        <v>14</v>
      </c>
      <c r="B214" s="191" t="s">
        <v>28</v>
      </c>
      <c r="C214" s="191" t="s">
        <v>29</v>
      </c>
      <c r="D214" s="196" t="s">
        <v>344</v>
      </c>
      <c r="E214" s="197"/>
      <c r="F214" s="198"/>
      <c r="G214" s="191" t="s">
        <v>345</v>
      </c>
      <c r="H214" s="191"/>
      <c r="I214" s="191"/>
      <c r="J214" s="191" t="s">
        <v>346</v>
      </c>
      <c r="K214" s="191"/>
      <c r="L214" s="191"/>
    </row>
    <row r="215" spans="1:12" ht="71.25" customHeight="1">
      <c r="A215" s="191"/>
      <c r="B215" s="191"/>
      <c r="C215" s="191"/>
      <c r="D215" s="4" t="s">
        <v>3</v>
      </c>
      <c r="E215" s="4" t="s">
        <v>4</v>
      </c>
      <c r="F215" s="4" t="s">
        <v>57</v>
      </c>
      <c r="G215" s="4" t="s">
        <v>3</v>
      </c>
      <c r="H215" s="4" t="s">
        <v>4</v>
      </c>
      <c r="I215" s="4" t="s">
        <v>49</v>
      </c>
      <c r="J215" s="4" t="s">
        <v>3</v>
      </c>
      <c r="K215" s="4" t="s">
        <v>4</v>
      </c>
      <c r="L215" s="4" t="s">
        <v>58</v>
      </c>
    </row>
    <row r="216" spans="1:12" ht="15">
      <c r="A216" s="4">
        <v>1</v>
      </c>
      <c r="B216" s="4">
        <v>2</v>
      </c>
      <c r="C216" s="4">
        <v>3</v>
      </c>
      <c r="D216" s="4">
        <v>4</v>
      </c>
      <c r="E216" s="4">
        <v>5</v>
      </c>
      <c r="F216" s="4">
        <v>6</v>
      </c>
      <c r="G216" s="4">
        <v>7</v>
      </c>
      <c r="H216" s="4">
        <v>8</v>
      </c>
      <c r="I216" s="4">
        <v>9</v>
      </c>
      <c r="J216" s="4">
        <v>10</v>
      </c>
      <c r="K216" s="4">
        <v>11</v>
      </c>
      <c r="L216" s="4">
        <v>12</v>
      </c>
    </row>
    <row r="217" spans="1:12" ht="15">
      <c r="A217" s="4" t="s">
        <v>6</v>
      </c>
      <c r="B217" s="5" t="s">
        <v>6</v>
      </c>
      <c r="C217" s="5" t="s">
        <v>6</v>
      </c>
      <c r="D217" s="5" t="s">
        <v>6</v>
      </c>
      <c r="E217" s="5" t="s">
        <v>6</v>
      </c>
      <c r="F217" s="5" t="s">
        <v>6</v>
      </c>
      <c r="G217" s="5" t="s">
        <v>6</v>
      </c>
      <c r="H217" s="5" t="s">
        <v>6</v>
      </c>
      <c r="I217" s="5" t="s">
        <v>6</v>
      </c>
      <c r="J217" s="5" t="s">
        <v>6</v>
      </c>
      <c r="K217" s="5" t="s">
        <v>6</v>
      </c>
      <c r="L217" s="5" t="s">
        <v>6</v>
      </c>
    </row>
    <row r="218" spans="1:12" ht="15">
      <c r="A218" s="4" t="s">
        <v>6</v>
      </c>
      <c r="B218" s="4" t="s">
        <v>9</v>
      </c>
      <c r="C218" s="5" t="s">
        <v>6</v>
      </c>
      <c r="D218" s="5" t="s">
        <v>6</v>
      </c>
      <c r="E218" s="5" t="s">
        <v>6</v>
      </c>
      <c r="F218" s="5" t="s">
        <v>6</v>
      </c>
      <c r="G218" s="5" t="s">
        <v>6</v>
      </c>
      <c r="H218" s="5" t="s">
        <v>6</v>
      </c>
      <c r="I218" s="5" t="s">
        <v>6</v>
      </c>
      <c r="J218" s="5" t="s">
        <v>6</v>
      </c>
      <c r="K218" s="5" t="s">
        <v>6</v>
      </c>
      <c r="L218" s="5" t="s">
        <v>6</v>
      </c>
    </row>
    <row r="220" spans="1:9" ht="15" customHeight="1">
      <c r="A220" s="200" t="s">
        <v>390</v>
      </c>
      <c r="B220" s="200"/>
      <c r="C220" s="200"/>
      <c r="D220" s="200"/>
      <c r="E220" s="200"/>
      <c r="F220" s="200"/>
      <c r="G220" s="200"/>
      <c r="H220" s="200"/>
      <c r="I220" s="200"/>
    </row>
    <row r="221" ht="15">
      <c r="I221" s="3" t="s">
        <v>0</v>
      </c>
    </row>
    <row r="222" spans="1:9" ht="21.75" customHeight="1">
      <c r="A222" s="191" t="s">
        <v>52</v>
      </c>
      <c r="B222" s="191" t="s">
        <v>28</v>
      </c>
      <c r="C222" s="191" t="s">
        <v>29</v>
      </c>
      <c r="D222" s="196" t="s">
        <v>89</v>
      </c>
      <c r="E222" s="197"/>
      <c r="F222" s="198"/>
      <c r="G222" s="191" t="s">
        <v>348</v>
      </c>
      <c r="H222" s="191"/>
      <c r="I222" s="191"/>
    </row>
    <row r="223" spans="1:9" ht="40.5" customHeight="1">
      <c r="A223" s="191"/>
      <c r="B223" s="191"/>
      <c r="C223" s="191"/>
      <c r="D223" s="4" t="s">
        <v>3</v>
      </c>
      <c r="E223" s="4" t="s">
        <v>4</v>
      </c>
      <c r="F223" s="4" t="s">
        <v>57</v>
      </c>
      <c r="G223" s="4" t="s">
        <v>3</v>
      </c>
      <c r="H223" s="4" t="s">
        <v>4</v>
      </c>
      <c r="I223" s="4" t="s">
        <v>49</v>
      </c>
    </row>
    <row r="224" spans="1:9" ht="15">
      <c r="A224" s="4">
        <v>1</v>
      </c>
      <c r="B224" s="4">
        <v>2</v>
      </c>
      <c r="C224" s="4">
        <v>3</v>
      </c>
      <c r="D224" s="4">
        <v>4</v>
      </c>
      <c r="E224" s="4">
        <v>5</v>
      </c>
      <c r="F224" s="4">
        <v>6</v>
      </c>
      <c r="G224" s="4">
        <v>7</v>
      </c>
      <c r="H224" s="4">
        <v>8</v>
      </c>
      <c r="I224" s="4">
        <v>9</v>
      </c>
    </row>
    <row r="225" spans="1:9" ht="15">
      <c r="A225" s="4" t="s">
        <v>6</v>
      </c>
      <c r="B225" s="5" t="s">
        <v>6</v>
      </c>
      <c r="C225" s="5" t="s">
        <v>6</v>
      </c>
      <c r="D225" s="5" t="s">
        <v>6</v>
      </c>
      <c r="E225" s="5" t="s">
        <v>6</v>
      </c>
      <c r="F225" s="5" t="s">
        <v>6</v>
      </c>
      <c r="G225" s="5" t="s">
        <v>6</v>
      </c>
      <c r="H225" s="5" t="s">
        <v>6</v>
      </c>
      <c r="I225" s="5" t="s">
        <v>6</v>
      </c>
    </row>
    <row r="226" spans="1:9" ht="15">
      <c r="A226" s="4" t="s">
        <v>6</v>
      </c>
      <c r="B226" s="4" t="s">
        <v>9</v>
      </c>
      <c r="C226" s="5" t="s">
        <v>6</v>
      </c>
      <c r="D226" s="5" t="s">
        <v>6</v>
      </c>
      <c r="E226" s="5" t="s">
        <v>6</v>
      </c>
      <c r="F226" s="5" t="s">
        <v>6</v>
      </c>
      <c r="G226" s="5" t="s">
        <v>6</v>
      </c>
      <c r="H226" s="5" t="s">
        <v>6</v>
      </c>
      <c r="I226" s="5" t="s">
        <v>6</v>
      </c>
    </row>
    <row r="229" spans="1:13" ht="15" customHeight="1">
      <c r="A229" s="200" t="s">
        <v>359</v>
      </c>
      <c r="B229" s="200"/>
      <c r="C229" s="200"/>
      <c r="D229" s="200"/>
      <c r="E229" s="200"/>
      <c r="F229" s="200"/>
      <c r="G229" s="200"/>
      <c r="H229" s="200"/>
      <c r="I229" s="200"/>
      <c r="J229" s="200"/>
      <c r="K229" s="200"/>
      <c r="L229" s="200"/>
      <c r="M229" s="200"/>
    </row>
    <row r="230" ht="15">
      <c r="M230" s="3" t="s">
        <v>0</v>
      </c>
    </row>
    <row r="231" spans="1:13" ht="33" customHeight="1">
      <c r="A231" s="201" t="s">
        <v>60</v>
      </c>
      <c r="B231" s="201" t="s">
        <v>59</v>
      </c>
      <c r="C231" s="191" t="s">
        <v>30</v>
      </c>
      <c r="D231" s="196" t="s">
        <v>344</v>
      </c>
      <c r="E231" s="198"/>
      <c r="F231" s="191" t="s">
        <v>345</v>
      </c>
      <c r="G231" s="191"/>
      <c r="H231" s="191" t="s">
        <v>346</v>
      </c>
      <c r="I231" s="191"/>
      <c r="J231" s="191" t="s">
        <v>89</v>
      </c>
      <c r="K231" s="191"/>
      <c r="L231" s="191" t="s">
        <v>348</v>
      </c>
      <c r="M231" s="191"/>
    </row>
    <row r="232" spans="1:13" ht="124.5" customHeight="1">
      <c r="A232" s="208"/>
      <c r="B232" s="208"/>
      <c r="C232" s="191"/>
      <c r="D232" s="4" t="s">
        <v>32</v>
      </c>
      <c r="E232" s="4" t="s">
        <v>31</v>
      </c>
      <c r="F232" s="4" t="s">
        <v>32</v>
      </c>
      <c r="G232" s="4" t="s">
        <v>31</v>
      </c>
      <c r="H232" s="4" t="s">
        <v>32</v>
      </c>
      <c r="I232" s="4" t="s">
        <v>31</v>
      </c>
      <c r="J232" s="4" t="s">
        <v>32</v>
      </c>
      <c r="K232" s="4" t="s">
        <v>31</v>
      </c>
      <c r="L232" s="4" t="s">
        <v>32</v>
      </c>
      <c r="M232" s="4" t="s">
        <v>31</v>
      </c>
    </row>
    <row r="233" spans="1:13" ht="15">
      <c r="A233" s="4">
        <v>1</v>
      </c>
      <c r="B233" s="4">
        <v>2</v>
      </c>
      <c r="C233" s="4">
        <v>3</v>
      </c>
      <c r="D233" s="4">
        <v>4</v>
      </c>
      <c r="E233" s="4">
        <v>5</v>
      </c>
      <c r="F233" s="4">
        <v>6</v>
      </c>
      <c r="G233" s="4">
        <v>7</v>
      </c>
      <c r="H233" s="4">
        <v>8</v>
      </c>
      <c r="I233" s="4">
        <v>9</v>
      </c>
      <c r="J233" s="4">
        <v>10</v>
      </c>
      <c r="K233" s="4">
        <v>11</v>
      </c>
      <c r="L233" s="4">
        <v>12</v>
      </c>
      <c r="M233" s="4">
        <v>13</v>
      </c>
    </row>
    <row r="234" spans="1:13" ht="15">
      <c r="A234" s="4" t="s">
        <v>6</v>
      </c>
      <c r="B234" s="4" t="s">
        <v>6</v>
      </c>
      <c r="C234" s="4" t="s">
        <v>6</v>
      </c>
      <c r="D234" s="4" t="s">
        <v>6</v>
      </c>
      <c r="E234" s="4" t="s">
        <v>6</v>
      </c>
      <c r="F234" s="4" t="s">
        <v>6</v>
      </c>
      <c r="G234" s="4" t="s">
        <v>6</v>
      </c>
      <c r="H234" s="4" t="s">
        <v>6</v>
      </c>
      <c r="I234" s="4" t="s">
        <v>6</v>
      </c>
      <c r="J234" s="4" t="s">
        <v>6</v>
      </c>
      <c r="K234" s="4" t="s">
        <v>6</v>
      </c>
      <c r="L234" s="4" t="s">
        <v>6</v>
      </c>
      <c r="M234" s="4" t="s">
        <v>6</v>
      </c>
    </row>
    <row r="235" spans="1:13" ht="15">
      <c r="A235" s="4" t="s">
        <v>6</v>
      </c>
      <c r="B235" s="4" t="s">
        <v>6</v>
      </c>
      <c r="C235" s="4" t="s">
        <v>6</v>
      </c>
      <c r="D235" s="4" t="s">
        <v>6</v>
      </c>
      <c r="E235" s="4" t="s">
        <v>6</v>
      </c>
      <c r="F235" s="4" t="s">
        <v>6</v>
      </c>
      <c r="G235" s="4" t="s">
        <v>6</v>
      </c>
      <c r="H235" s="4" t="s">
        <v>6</v>
      </c>
      <c r="I235" s="4" t="s">
        <v>6</v>
      </c>
      <c r="J235" s="4" t="s">
        <v>6</v>
      </c>
      <c r="K235" s="4" t="s">
        <v>6</v>
      </c>
      <c r="L235" s="4" t="s">
        <v>6</v>
      </c>
      <c r="M235" s="4" t="s">
        <v>6</v>
      </c>
    </row>
    <row r="237" ht="12" customHeight="1"/>
    <row r="238" spans="1:10" ht="39.75" customHeight="1">
      <c r="A238" s="199" t="s">
        <v>360</v>
      </c>
      <c r="B238" s="199"/>
      <c r="C238" s="199"/>
      <c r="D238" s="199"/>
      <c r="E238" s="199"/>
      <c r="F238" s="199"/>
      <c r="G238" s="199"/>
      <c r="H238" s="199"/>
      <c r="I238" s="199"/>
      <c r="J238" s="199"/>
    </row>
    <row r="239" spans="1:13" ht="31.5" customHeight="1">
      <c r="A239" s="217" t="s">
        <v>361</v>
      </c>
      <c r="B239" s="218"/>
      <c r="C239" s="218"/>
      <c r="D239" s="218"/>
      <c r="E239" s="218"/>
      <c r="F239" s="218"/>
      <c r="G239" s="218"/>
      <c r="H239" s="218"/>
      <c r="I239" s="218"/>
      <c r="J239" s="218"/>
      <c r="K239" s="218"/>
      <c r="L239" s="218"/>
      <c r="M239" s="218"/>
    </row>
    <row r="240" spans="1:10" ht="15" customHeight="1">
      <c r="A240" s="195" t="s">
        <v>362</v>
      </c>
      <c r="B240" s="195"/>
      <c r="C240" s="195"/>
      <c r="D240" s="195"/>
      <c r="E240" s="195"/>
      <c r="F240" s="195"/>
      <c r="G240" s="195"/>
      <c r="H240" s="195"/>
      <c r="I240" s="195"/>
      <c r="J240" s="195"/>
    </row>
    <row r="241" spans="1:10" ht="15" customHeight="1">
      <c r="A241" s="195" t="s">
        <v>374</v>
      </c>
      <c r="B241" s="195"/>
      <c r="C241" s="195"/>
      <c r="D241" s="195"/>
      <c r="E241" s="195"/>
      <c r="F241" s="195"/>
      <c r="G241" s="195"/>
      <c r="H241" s="195"/>
      <c r="I241" s="195"/>
      <c r="J241" s="195"/>
    </row>
    <row r="242" ht="15">
      <c r="J242" s="3" t="s">
        <v>0</v>
      </c>
    </row>
    <row r="243" spans="1:10" ht="72.75" customHeight="1">
      <c r="A243" s="191" t="s">
        <v>33</v>
      </c>
      <c r="B243" s="191" t="s">
        <v>2</v>
      </c>
      <c r="C243" s="191" t="s">
        <v>34</v>
      </c>
      <c r="D243" s="191" t="s">
        <v>61</v>
      </c>
      <c r="E243" s="191" t="s">
        <v>35</v>
      </c>
      <c r="F243" s="191" t="s">
        <v>36</v>
      </c>
      <c r="G243" s="191" t="s">
        <v>62</v>
      </c>
      <c r="H243" s="191" t="s">
        <v>37</v>
      </c>
      <c r="I243" s="191"/>
      <c r="J243" s="191" t="s">
        <v>63</v>
      </c>
    </row>
    <row r="244" spans="1:10" ht="60" customHeight="1">
      <c r="A244" s="191"/>
      <c r="B244" s="191"/>
      <c r="C244" s="191"/>
      <c r="D244" s="191"/>
      <c r="E244" s="191"/>
      <c r="F244" s="191"/>
      <c r="G244" s="191"/>
      <c r="H244" s="4" t="s">
        <v>38</v>
      </c>
      <c r="I244" s="4" t="s">
        <v>39</v>
      </c>
      <c r="J244" s="191"/>
    </row>
    <row r="245" spans="1:10" ht="15">
      <c r="A245" s="4">
        <v>1</v>
      </c>
      <c r="B245" s="4">
        <v>2</v>
      </c>
      <c r="C245" s="4">
        <v>3</v>
      </c>
      <c r="D245" s="4">
        <v>4</v>
      </c>
      <c r="E245" s="4">
        <v>5</v>
      </c>
      <c r="F245" s="4">
        <v>6</v>
      </c>
      <c r="G245" s="4">
        <v>7</v>
      </c>
      <c r="H245" s="4">
        <v>8</v>
      </c>
      <c r="I245" s="4">
        <v>9</v>
      </c>
      <c r="J245" s="4">
        <v>10</v>
      </c>
    </row>
    <row r="246" spans="1:10" ht="15">
      <c r="A246" s="20">
        <v>2111</v>
      </c>
      <c r="B246" s="18" t="s">
        <v>98</v>
      </c>
      <c r="C246" s="58">
        <v>1228100</v>
      </c>
      <c r="D246" s="58">
        <v>1228088.89</v>
      </c>
      <c r="E246" s="39">
        <v>0</v>
      </c>
      <c r="F246" s="39"/>
      <c r="G246" s="39">
        <f>F246-E246</f>
        <v>0</v>
      </c>
      <c r="H246" s="39"/>
      <c r="I246" s="39"/>
      <c r="J246" s="39">
        <f>D246+F246</f>
        <v>1228088.89</v>
      </c>
    </row>
    <row r="247" spans="1:10" ht="15">
      <c r="A247" s="20">
        <v>2120</v>
      </c>
      <c r="B247" s="18" t="s">
        <v>99</v>
      </c>
      <c r="C247" s="58">
        <v>260165</v>
      </c>
      <c r="D247" s="58">
        <v>260127.92</v>
      </c>
      <c r="E247" s="39">
        <v>0</v>
      </c>
      <c r="F247" s="39"/>
      <c r="G247" s="39">
        <f aca="true" t="shared" si="6" ref="G247:G253">F247-E247</f>
        <v>0</v>
      </c>
      <c r="H247" s="39"/>
      <c r="I247" s="39"/>
      <c r="J247" s="39">
        <f aca="true" t="shared" si="7" ref="J247:J253">D247+F247</f>
        <v>260127.92</v>
      </c>
    </row>
    <row r="248" spans="1:10" ht="26.25">
      <c r="A248" s="20">
        <v>2210</v>
      </c>
      <c r="B248" s="18" t="s">
        <v>100</v>
      </c>
      <c r="C248" s="39">
        <v>229966</v>
      </c>
      <c r="D248" s="39">
        <v>229966</v>
      </c>
      <c r="E248" s="39">
        <v>18257</v>
      </c>
      <c r="F248" s="39"/>
      <c r="G248" s="39">
        <f t="shared" si="6"/>
        <v>-18257</v>
      </c>
      <c r="H248" s="39"/>
      <c r="I248" s="39"/>
      <c r="J248" s="39">
        <f t="shared" si="7"/>
        <v>229966</v>
      </c>
    </row>
    <row r="249" spans="1:10" ht="15">
      <c r="A249" s="20">
        <v>2240</v>
      </c>
      <c r="B249" s="18" t="s">
        <v>103</v>
      </c>
      <c r="C249" s="39">
        <v>103015</v>
      </c>
      <c r="D249" s="39">
        <v>103015</v>
      </c>
      <c r="E249" s="39">
        <v>8327.8</v>
      </c>
      <c r="F249" s="39"/>
      <c r="G249" s="39">
        <f t="shared" si="6"/>
        <v>-8327.8</v>
      </c>
      <c r="H249" s="39"/>
      <c r="I249" s="39"/>
      <c r="J249" s="39">
        <f t="shared" si="7"/>
        <v>103015</v>
      </c>
    </row>
    <row r="250" spans="1:10" ht="15">
      <c r="A250" s="20">
        <v>2250</v>
      </c>
      <c r="B250" s="18" t="s">
        <v>104</v>
      </c>
      <c r="C250" s="39">
        <v>13360</v>
      </c>
      <c r="D250" s="39">
        <v>13360</v>
      </c>
      <c r="E250" s="39">
        <v>780</v>
      </c>
      <c r="F250" s="39"/>
      <c r="G250" s="39">
        <f t="shared" si="6"/>
        <v>-780</v>
      </c>
      <c r="H250" s="39"/>
      <c r="I250" s="39"/>
      <c r="J250" s="39">
        <f t="shared" si="7"/>
        <v>13360</v>
      </c>
    </row>
    <row r="251" spans="1:10" ht="26.25">
      <c r="A251" s="20">
        <v>2270</v>
      </c>
      <c r="B251" s="18" t="s">
        <v>105</v>
      </c>
      <c r="C251" s="40">
        <v>97464</v>
      </c>
      <c r="D251" s="40">
        <v>97459.08</v>
      </c>
      <c r="E251" s="39">
        <v>37079.85</v>
      </c>
      <c r="F251" s="39"/>
      <c r="G251" s="39">
        <f t="shared" si="6"/>
        <v>-37079.85</v>
      </c>
      <c r="H251" s="39"/>
      <c r="I251" s="39"/>
      <c r="J251" s="39">
        <f t="shared" si="7"/>
        <v>97459.08</v>
      </c>
    </row>
    <row r="252" spans="1:10" ht="39">
      <c r="A252" s="20">
        <v>2282</v>
      </c>
      <c r="B252" s="18" t="s">
        <v>106</v>
      </c>
      <c r="C252" s="39">
        <v>1998</v>
      </c>
      <c r="D252" s="39">
        <v>1997.95</v>
      </c>
      <c r="E252" s="39">
        <v>0</v>
      </c>
      <c r="F252" s="39"/>
      <c r="G252" s="39">
        <f t="shared" si="6"/>
        <v>0</v>
      </c>
      <c r="H252" s="39"/>
      <c r="I252" s="39"/>
      <c r="J252" s="39">
        <f t="shared" si="7"/>
        <v>1997.95</v>
      </c>
    </row>
    <row r="253" spans="1:10" ht="15">
      <c r="A253" s="19">
        <v>2800</v>
      </c>
      <c r="B253" s="18" t="s">
        <v>108</v>
      </c>
      <c r="C253" s="39">
        <v>12</v>
      </c>
      <c r="D253" s="39">
        <v>10.66</v>
      </c>
      <c r="E253" s="39">
        <v>0</v>
      </c>
      <c r="F253" s="39">
        <v>0</v>
      </c>
      <c r="G253" s="39">
        <f t="shared" si="6"/>
        <v>0</v>
      </c>
      <c r="H253" s="39"/>
      <c r="I253" s="39"/>
      <c r="J253" s="39">
        <f t="shared" si="7"/>
        <v>10.66</v>
      </c>
    </row>
    <row r="254" spans="1:10" ht="26.25">
      <c r="A254" s="20">
        <v>3110</v>
      </c>
      <c r="B254" s="18" t="s">
        <v>109</v>
      </c>
      <c r="C254" s="39"/>
      <c r="D254" s="39"/>
      <c r="E254" s="39"/>
      <c r="F254" s="39"/>
      <c r="G254" s="39"/>
      <c r="H254" s="39"/>
      <c r="I254" s="39"/>
      <c r="J254" s="39"/>
    </row>
    <row r="255" spans="1:10" ht="15">
      <c r="A255" s="20">
        <v>3132</v>
      </c>
      <c r="B255" s="18" t="s">
        <v>110</v>
      </c>
      <c r="C255" s="39"/>
      <c r="D255" s="39"/>
      <c r="E255" s="39"/>
      <c r="F255" s="39"/>
      <c r="G255" s="39"/>
      <c r="H255" s="39"/>
      <c r="I255" s="39"/>
      <c r="J255" s="39"/>
    </row>
    <row r="256" spans="1:10" ht="15">
      <c r="A256" s="4" t="s">
        <v>6</v>
      </c>
      <c r="B256" s="4" t="s">
        <v>9</v>
      </c>
      <c r="C256" s="38">
        <f aca="true" t="shared" si="8" ref="C256:J256">SUM(C246:C255)</f>
        <v>1934080</v>
      </c>
      <c r="D256" s="38">
        <f t="shared" si="8"/>
        <v>1934025.4999999998</v>
      </c>
      <c r="E256" s="38">
        <f t="shared" si="8"/>
        <v>64444.649999999994</v>
      </c>
      <c r="F256" s="41">
        <f t="shared" si="8"/>
        <v>0</v>
      </c>
      <c r="G256" s="38">
        <f t="shared" si="8"/>
        <v>-64444.649999999994</v>
      </c>
      <c r="H256" s="41">
        <f t="shared" si="8"/>
        <v>0</v>
      </c>
      <c r="I256" s="41">
        <f t="shared" si="8"/>
        <v>0</v>
      </c>
      <c r="J256" s="41">
        <f t="shared" si="8"/>
        <v>1934025.4999999998</v>
      </c>
    </row>
    <row r="258" ht="9.75" customHeight="1"/>
    <row r="259" spans="1:12" ht="15" customHeight="1">
      <c r="A259" s="200" t="s">
        <v>363</v>
      </c>
      <c r="B259" s="200"/>
      <c r="C259" s="200"/>
      <c r="D259" s="200"/>
      <c r="E259" s="200"/>
      <c r="F259" s="200"/>
      <c r="G259" s="200"/>
      <c r="H259" s="200"/>
      <c r="I259" s="200"/>
      <c r="J259" s="200"/>
      <c r="K259" s="200"/>
      <c r="L259" s="200"/>
    </row>
    <row r="260" ht="15">
      <c r="L260" s="3" t="s">
        <v>0</v>
      </c>
    </row>
    <row r="261" spans="1:12" ht="15">
      <c r="A261" s="191" t="s">
        <v>33</v>
      </c>
      <c r="B261" s="191" t="s">
        <v>2</v>
      </c>
      <c r="C261" s="196" t="s">
        <v>93</v>
      </c>
      <c r="D261" s="197"/>
      <c r="E261" s="197"/>
      <c r="F261" s="197"/>
      <c r="G261" s="198"/>
      <c r="H261" s="191" t="s">
        <v>94</v>
      </c>
      <c r="I261" s="191"/>
      <c r="J261" s="191"/>
      <c r="K261" s="191"/>
      <c r="L261" s="191"/>
    </row>
    <row r="262" spans="1:12" ht="107.25" customHeight="1">
      <c r="A262" s="191"/>
      <c r="B262" s="191"/>
      <c r="C262" s="191" t="s">
        <v>40</v>
      </c>
      <c r="D262" s="191" t="s">
        <v>41</v>
      </c>
      <c r="E262" s="191" t="s">
        <v>42</v>
      </c>
      <c r="F262" s="191"/>
      <c r="G262" s="191" t="s">
        <v>64</v>
      </c>
      <c r="H262" s="191" t="s">
        <v>43</v>
      </c>
      <c r="I262" s="191" t="s">
        <v>65</v>
      </c>
      <c r="J262" s="191" t="s">
        <v>42</v>
      </c>
      <c r="K262" s="191"/>
      <c r="L262" s="191" t="s">
        <v>66</v>
      </c>
    </row>
    <row r="263" spans="1:12" ht="30">
      <c r="A263" s="191"/>
      <c r="B263" s="191"/>
      <c r="C263" s="191"/>
      <c r="D263" s="191"/>
      <c r="E263" s="4" t="s">
        <v>38</v>
      </c>
      <c r="F263" s="4" t="s">
        <v>39</v>
      </c>
      <c r="G263" s="191"/>
      <c r="H263" s="191"/>
      <c r="I263" s="191"/>
      <c r="J263" s="4" t="s">
        <v>38</v>
      </c>
      <c r="K263" s="4" t="s">
        <v>39</v>
      </c>
      <c r="L263" s="191"/>
    </row>
    <row r="264" spans="1:12" ht="15">
      <c r="A264" s="4">
        <v>1</v>
      </c>
      <c r="B264" s="4">
        <v>2</v>
      </c>
      <c r="C264" s="4">
        <v>3</v>
      </c>
      <c r="D264" s="4">
        <v>4</v>
      </c>
      <c r="E264" s="4">
        <v>5</v>
      </c>
      <c r="F264" s="4">
        <v>6</v>
      </c>
      <c r="G264" s="4">
        <v>7</v>
      </c>
      <c r="H264" s="4">
        <v>8</v>
      </c>
      <c r="I264" s="4">
        <v>9</v>
      </c>
      <c r="J264" s="4">
        <v>10</v>
      </c>
      <c r="K264" s="4">
        <v>11</v>
      </c>
      <c r="L264" s="4">
        <v>12</v>
      </c>
    </row>
    <row r="265" spans="1:12" ht="15">
      <c r="A265" s="20">
        <v>2111</v>
      </c>
      <c r="B265" s="18" t="s">
        <v>98</v>
      </c>
      <c r="C265" s="38">
        <f aca="true" t="shared" si="9" ref="C265:C274">J65</f>
        <v>1390700</v>
      </c>
      <c r="D265" s="39">
        <f aca="true" t="shared" si="10" ref="D265:D274">F246</f>
        <v>0</v>
      </c>
      <c r="E265" s="39"/>
      <c r="F265" s="39"/>
      <c r="G265" s="39">
        <f>C265-E265</f>
        <v>1390700</v>
      </c>
      <c r="H265" s="39">
        <f aca="true" t="shared" si="11" ref="H265:H274">N65</f>
        <v>1649900</v>
      </c>
      <c r="I265" s="39">
        <f>D265-E265-F265</f>
        <v>0</v>
      </c>
      <c r="J265" s="39"/>
      <c r="K265" s="39"/>
      <c r="L265" s="39">
        <f>H265-I265</f>
        <v>1649900</v>
      </c>
    </row>
    <row r="266" spans="1:12" ht="15">
      <c r="A266" s="20">
        <v>2120</v>
      </c>
      <c r="B266" s="18" t="s">
        <v>99</v>
      </c>
      <c r="C266" s="38">
        <f t="shared" si="9"/>
        <v>305950</v>
      </c>
      <c r="D266" s="39">
        <f t="shared" si="10"/>
        <v>0</v>
      </c>
      <c r="E266" s="39"/>
      <c r="F266" s="39"/>
      <c r="G266" s="39">
        <f aca="true" t="shared" si="12" ref="G266:G274">C266-E266</f>
        <v>305950</v>
      </c>
      <c r="H266" s="39">
        <f t="shared" si="11"/>
        <v>363000</v>
      </c>
      <c r="I266" s="39">
        <f aca="true" t="shared" si="13" ref="I266:I274">D266-E266-F266</f>
        <v>0</v>
      </c>
      <c r="J266" s="39"/>
      <c r="K266" s="39"/>
      <c r="L266" s="39">
        <f aca="true" t="shared" si="14" ref="L266:L274">H266-I266</f>
        <v>363000</v>
      </c>
    </row>
    <row r="267" spans="1:12" ht="26.25">
      <c r="A267" s="20">
        <v>2210</v>
      </c>
      <c r="B267" s="18" t="s">
        <v>100</v>
      </c>
      <c r="C267" s="38">
        <f t="shared" si="9"/>
        <v>193380</v>
      </c>
      <c r="D267" s="39">
        <f t="shared" si="10"/>
        <v>0</v>
      </c>
      <c r="E267" s="39"/>
      <c r="F267" s="39"/>
      <c r="G267" s="39">
        <f t="shared" si="12"/>
        <v>193380</v>
      </c>
      <c r="H267" s="39">
        <f t="shared" si="11"/>
        <v>113500</v>
      </c>
      <c r="I267" s="39">
        <f t="shared" si="13"/>
        <v>0</v>
      </c>
      <c r="J267" s="39"/>
      <c r="K267" s="39"/>
      <c r="L267" s="39">
        <f t="shared" si="14"/>
        <v>113500</v>
      </c>
    </row>
    <row r="268" spans="1:12" ht="15">
      <c r="A268" s="20">
        <v>2240</v>
      </c>
      <c r="B268" s="18" t="s">
        <v>103</v>
      </c>
      <c r="C268" s="38">
        <f t="shared" si="9"/>
        <v>84950</v>
      </c>
      <c r="D268" s="39">
        <f t="shared" si="10"/>
        <v>0</v>
      </c>
      <c r="E268" s="39"/>
      <c r="F268" s="39"/>
      <c r="G268" s="39">
        <f t="shared" si="12"/>
        <v>84950</v>
      </c>
      <c r="H268" s="39">
        <f t="shared" si="11"/>
        <v>65000</v>
      </c>
      <c r="I268" s="39">
        <f t="shared" si="13"/>
        <v>0</v>
      </c>
      <c r="J268" s="39"/>
      <c r="K268" s="39"/>
      <c r="L268" s="39">
        <f t="shared" si="14"/>
        <v>65000</v>
      </c>
    </row>
    <row r="269" spans="1:12" ht="15">
      <c r="A269" s="20">
        <v>2250</v>
      </c>
      <c r="B269" s="18" t="s">
        <v>104</v>
      </c>
      <c r="C269" s="38">
        <f t="shared" si="9"/>
        <v>17600</v>
      </c>
      <c r="D269" s="39">
        <f t="shared" si="10"/>
        <v>0</v>
      </c>
      <c r="E269" s="39"/>
      <c r="F269" s="39"/>
      <c r="G269" s="39">
        <f t="shared" si="12"/>
        <v>17600</v>
      </c>
      <c r="H269" s="39">
        <f t="shared" si="11"/>
        <v>9400</v>
      </c>
      <c r="I269" s="39">
        <f t="shared" si="13"/>
        <v>0</v>
      </c>
      <c r="J269" s="39"/>
      <c r="K269" s="39"/>
      <c r="L269" s="39">
        <f t="shared" si="14"/>
        <v>9400</v>
      </c>
    </row>
    <row r="270" spans="1:12" ht="26.25">
      <c r="A270" s="20">
        <v>2270</v>
      </c>
      <c r="B270" s="18" t="s">
        <v>105</v>
      </c>
      <c r="C270" s="38">
        <f t="shared" si="9"/>
        <v>124000</v>
      </c>
      <c r="D270" s="39">
        <f t="shared" si="10"/>
        <v>0</v>
      </c>
      <c r="E270" s="39"/>
      <c r="F270" s="39"/>
      <c r="G270" s="39">
        <f t="shared" si="12"/>
        <v>124000</v>
      </c>
      <c r="H270" s="39">
        <f t="shared" si="11"/>
        <v>104500</v>
      </c>
      <c r="I270" s="39">
        <f t="shared" si="13"/>
        <v>0</v>
      </c>
      <c r="J270" s="39"/>
      <c r="K270" s="39"/>
      <c r="L270" s="39">
        <f t="shared" si="14"/>
        <v>104500</v>
      </c>
    </row>
    <row r="271" spans="1:12" ht="39">
      <c r="A271" s="20">
        <v>2282</v>
      </c>
      <c r="B271" s="18" t="s">
        <v>106</v>
      </c>
      <c r="C271" s="38">
        <f t="shared" si="9"/>
        <v>2710</v>
      </c>
      <c r="D271" s="39">
        <f t="shared" si="10"/>
        <v>0</v>
      </c>
      <c r="E271" s="39"/>
      <c r="F271" s="39"/>
      <c r="G271" s="39">
        <f t="shared" si="12"/>
        <v>2710</v>
      </c>
      <c r="H271" s="39">
        <f t="shared" si="11"/>
        <v>5000</v>
      </c>
      <c r="I271" s="39">
        <f t="shared" si="13"/>
        <v>0</v>
      </c>
      <c r="J271" s="39"/>
      <c r="K271" s="39"/>
      <c r="L271" s="39">
        <f t="shared" si="14"/>
        <v>5000</v>
      </c>
    </row>
    <row r="272" spans="1:12" ht="15">
      <c r="A272" s="19">
        <v>2800</v>
      </c>
      <c r="B272" s="18" t="s">
        <v>108</v>
      </c>
      <c r="C272" s="38">
        <f t="shared" si="9"/>
        <v>10</v>
      </c>
      <c r="D272" s="39">
        <f t="shared" si="10"/>
        <v>0</v>
      </c>
      <c r="E272" s="39"/>
      <c r="F272" s="39"/>
      <c r="G272" s="39">
        <f t="shared" si="12"/>
        <v>10</v>
      </c>
      <c r="H272" s="39">
        <f t="shared" si="11"/>
        <v>100</v>
      </c>
      <c r="I272" s="39">
        <f t="shared" si="13"/>
        <v>0</v>
      </c>
      <c r="J272" s="39"/>
      <c r="K272" s="39"/>
      <c r="L272" s="39">
        <f t="shared" si="14"/>
        <v>100</v>
      </c>
    </row>
    <row r="273" spans="1:12" ht="26.25">
      <c r="A273" s="20">
        <v>3110</v>
      </c>
      <c r="B273" s="18" t="s">
        <v>109</v>
      </c>
      <c r="C273" s="38">
        <f t="shared" si="9"/>
        <v>0</v>
      </c>
      <c r="D273" s="39">
        <f t="shared" si="10"/>
        <v>0</v>
      </c>
      <c r="E273" s="39"/>
      <c r="F273" s="39"/>
      <c r="G273" s="39">
        <f t="shared" si="12"/>
        <v>0</v>
      </c>
      <c r="H273" s="39">
        <f t="shared" si="11"/>
        <v>0</v>
      </c>
      <c r="I273" s="39">
        <f t="shared" si="13"/>
        <v>0</v>
      </c>
      <c r="J273" s="39"/>
      <c r="K273" s="39"/>
      <c r="L273" s="39">
        <f t="shared" si="14"/>
        <v>0</v>
      </c>
    </row>
    <row r="274" spans="1:12" ht="15">
      <c r="A274" s="20">
        <v>3132</v>
      </c>
      <c r="B274" s="18" t="s">
        <v>110</v>
      </c>
      <c r="C274" s="38">
        <f t="shared" si="9"/>
        <v>0</v>
      </c>
      <c r="D274" s="39">
        <f t="shared" si="10"/>
        <v>0</v>
      </c>
      <c r="E274" s="39"/>
      <c r="F274" s="39"/>
      <c r="G274" s="39">
        <f t="shared" si="12"/>
        <v>0</v>
      </c>
      <c r="H274" s="39">
        <f t="shared" si="11"/>
        <v>0</v>
      </c>
      <c r="I274" s="39">
        <f t="shared" si="13"/>
        <v>0</v>
      </c>
      <c r="J274" s="39"/>
      <c r="K274" s="39"/>
      <c r="L274" s="39">
        <f t="shared" si="14"/>
        <v>0</v>
      </c>
    </row>
    <row r="275" spans="1:15" ht="15">
      <c r="A275" s="4" t="s">
        <v>6</v>
      </c>
      <c r="B275" s="4" t="s">
        <v>9</v>
      </c>
      <c r="C275" s="38">
        <f aca="true" t="shared" si="15" ref="C275:L275">SUM(C265:C274)</f>
        <v>2119300</v>
      </c>
      <c r="D275" s="137">
        <f t="shared" si="15"/>
        <v>0</v>
      </c>
      <c r="E275" s="39">
        <f t="shared" si="15"/>
        <v>0</v>
      </c>
      <c r="F275" s="39">
        <f t="shared" si="15"/>
        <v>0</v>
      </c>
      <c r="G275" s="38">
        <f t="shared" si="15"/>
        <v>2119300</v>
      </c>
      <c r="H275" s="38">
        <f t="shared" si="15"/>
        <v>2310400</v>
      </c>
      <c r="I275" s="39">
        <f t="shared" si="15"/>
        <v>0</v>
      </c>
      <c r="J275" s="39">
        <f t="shared" si="15"/>
        <v>0</v>
      </c>
      <c r="K275" s="39">
        <f t="shared" si="15"/>
        <v>0</v>
      </c>
      <c r="L275" s="38">
        <f t="shared" si="15"/>
        <v>2310400</v>
      </c>
      <c r="O275" s="21"/>
    </row>
    <row r="277" ht="9" customHeight="1"/>
    <row r="278" spans="1:9" ht="15" customHeight="1">
      <c r="A278" s="200" t="s">
        <v>375</v>
      </c>
      <c r="B278" s="200"/>
      <c r="C278" s="200"/>
      <c r="D278" s="200"/>
      <c r="E278" s="200"/>
      <c r="F278" s="200"/>
      <c r="G278" s="200"/>
      <c r="H278" s="200"/>
      <c r="I278" s="200"/>
    </row>
    <row r="279" ht="15">
      <c r="I279" s="3" t="s">
        <v>0</v>
      </c>
    </row>
    <row r="280" spans="1:9" ht="130.5" customHeight="1">
      <c r="A280" s="4" t="s">
        <v>33</v>
      </c>
      <c r="B280" s="4" t="s">
        <v>2</v>
      </c>
      <c r="C280" s="4" t="s">
        <v>34</v>
      </c>
      <c r="D280" s="4" t="s">
        <v>44</v>
      </c>
      <c r="E280" s="4" t="s">
        <v>155</v>
      </c>
      <c r="F280" s="4" t="s">
        <v>364</v>
      </c>
      <c r="G280" s="4" t="s">
        <v>365</v>
      </c>
      <c r="H280" s="4" t="s">
        <v>45</v>
      </c>
      <c r="I280" s="4" t="s">
        <v>46</v>
      </c>
    </row>
    <row r="281" spans="1:9" ht="12" customHeight="1">
      <c r="A281" s="4">
        <v>1</v>
      </c>
      <c r="B281" s="4">
        <v>2</v>
      </c>
      <c r="C281" s="4">
        <v>3</v>
      </c>
      <c r="D281" s="4">
        <v>4</v>
      </c>
      <c r="E281" s="4">
        <v>5</v>
      </c>
      <c r="F281" s="4">
        <v>6</v>
      </c>
      <c r="G281" s="4">
        <v>7</v>
      </c>
      <c r="H281" s="4">
        <v>8</v>
      </c>
      <c r="I281" s="4">
        <v>9</v>
      </c>
    </row>
    <row r="282" spans="1:9" ht="15">
      <c r="A282" s="20">
        <v>2111</v>
      </c>
      <c r="B282" s="18" t="s">
        <v>98</v>
      </c>
      <c r="C282" s="58">
        <v>1228100</v>
      </c>
      <c r="D282" s="58">
        <v>1228088.89</v>
      </c>
      <c r="E282" s="4">
        <v>0</v>
      </c>
      <c r="F282" s="4">
        <v>0</v>
      </c>
      <c r="G282" s="4">
        <v>0</v>
      </c>
      <c r="H282" s="4"/>
      <c r="I282" s="4"/>
    </row>
    <row r="283" spans="1:9" ht="15">
      <c r="A283" s="20">
        <v>2120</v>
      </c>
      <c r="B283" s="18" t="s">
        <v>99</v>
      </c>
      <c r="C283" s="58">
        <v>260165</v>
      </c>
      <c r="D283" s="58">
        <v>260127.92</v>
      </c>
      <c r="E283" s="4">
        <v>0</v>
      </c>
      <c r="F283" s="4">
        <v>0</v>
      </c>
      <c r="G283" s="4">
        <v>0</v>
      </c>
      <c r="H283" s="4" t="s">
        <v>6</v>
      </c>
      <c r="I283" s="4" t="s">
        <v>6</v>
      </c>
    </row>
    <row r="284" spans="1:9" ht="26.25">
      <c r="A284" s="20">
        <v>2210</v>
      </c>
      <c r="B284" s="18" t="s">
        <v>100</v>
      </c>
      <c r="C284" s="39">
        <v>229966</v>
      </c>
      <c r="D284" s="39">
        <v>229966</v>
      </c>
      <c r="E284" s="4">
        <v>0</v>
      </c>
      <c r="F284" s="4">
        <v>0</v>
      </c>
      <c r="G284" s="4">
        <v>0</v>
      </c>
      <c r="H284" s="4"/>
      <c r="I284" s="4"/>
    </row>
    <row r="285" spans="1:9" ht="16.5" customHeight="1">
      <c r="A285" s="20">
        <v>2240</v>
      </c>
      <c r="B285" s="18" t="s">
        <v>103</v>
      </c>
      <c r="C285" s="39">
        <v>103015</v>
      </c>
      <c r="D285" s="39">
        <v>103015</v>
      </c>
      <c r="E285" s="4">
        <v>0</v>
      </c>
      <c r="F285" s="4">
        <v>0</v>
      </c>
      <c r="G285" s="4">
        <v>0</v>
      </c>
      <c r="H285" s="4" t="s">
        <v>6</v>
      </c>
      <c r="I285" s="4" t="s">
        <v>6</v>
      </c>
    </row>
    <row r="286" spans="1:9" ht="15">
      <c r="A286" s="20">
        <v>2250</v>
      </c>
      <c r="B286" s="18" t="s">
        <v>104</v>
      </c>
      <c r="C286" s="39">
        <v>13360</v>
      </c>
      <c r="D286" s="39">
        <v>13360</v>
      </c>
      <c r="E286" s="4">
        <v>0</v>
      </c>
      <c r="F286" s="4">
        <v>0</v>
      </c>
      <c r="G286" s="4">
        <v>0</v>
      </c>
      <c r="H286" s="4" t="s">
        <v>6</v>
      </c>
      <c r="I286" s="4" t="s">
        <v>6</v>
      </c>
    </row>
    <row r="287" spans="1:9" ht="26.25">
      <c r="A287" s="20">
        <v>2270</v>
      </c>
      <c r="B287" s="18" t="s">
        <v>105</v>
      </c>
      <c r="C287" s="40">
        <v>97464</v>
      </c>
      <c r="D287" s="40">
        <v>97459.08</v>
      </c>
      <c r="E287" s="4">
        <v>0</v>
      </c>
      <c r="F287" s="4">
        <v>0</v>
      </c>
      <c r="G287" s="4">
        <v>0</v>
      </c>
      <c r="H287" s="4"/>
      <c r="I287" s="4"/>
    </row>
    <row r="288" spans="1:9" ht="39">
      <c r="A288" s="20">
        <v>2282</v>
      </c>
      <c r="B288" s="18" t="s">
        <v>106</v>
      </c>
      <c r="C288" s="39">
        <v>1998</v>
      </c>
      <c r="D288" s="39">
        <v>1997.95</v>
      </c>
      <c r="E288" s="4">
        <v>0</v>
      </c>
      <c r="F288" s="4">
        <v>0</v>
      </c>
      <c r="G288" s="4">
        <v>0</v>
      </c>
      <c r="H288" s="4"/>
      <c r="I288" s="4"/>
    </row>
    <row r="289" spans="1:9" ht="15">
      <c r="A289" s="19">
        <v>2800</v>
      </c>
      <c r="B289" s="18" t="s">
        <v>108</v>
      </c>
      <c r="C289" s="39">
        <v>12</v>
      </c>
      <c r="D289" s="39">
        <v>10.66</v>
      </c>
      <c r="E289" s="4">
        <v>0</v>
      </c>
      <c r="F289" s="4">
        <v>0</v>
      </c>
      <c r="G289" s="4">
        <v>0</v>
      </c>
      <c r="H289" s="4"/>
      <c r="I289" s="4"/>
    </row>
    <row r="290" spans="1:9" ht="26.25">
      <c r="A290" s="20">
        <v>3110</v>
      </c>
      <c r="B290" s="18" t="s">
        <v>109</v>
      </c>
      <c r="C290" s="39"/>
      <c r="D290" s="39"/>
      <c r="E290" s="4">
        <v>0</v>
      </c>
      <c r="F290" s="4">
        <v>0</v>
      </c>
      <c r="G290" s="4">
        <v>0</v>
      </c>
      <c r="H290" s="4"/>
      <c r="I290" s="4"/>
    </row>
    <row r="291" spans="1:9" ht="15">
      <c r="A291" s="20">
        <v>3132</v>
      </c>
      <c r="B291" s="18" t="s">
        <v>110</v>
      </c>
      <c r="C291" s="39"/>
      <c r="D291" s="39"/>
      <c r="E291" s="4">
        <v>0</v>
      </c>
      <c r="F291" s="4">
        <v>0</v>
      </c>
      <c r="G291" s="4">
        <v>0</v>
      </c>
      <c r="H291" s="4" t="s">
        <v>6</v>
      </c>
      <c r="I291" s="4" t="s">
        <v>6</v>
      </c>
    </row>
    <row r="292" spans="1:9" ht="26.25">
      <c r="A292" s="20">
        <v>3142</v>
      </c>
      <c r="B292" s="18" t="s">
        <v>111</v>
      </c>
      <c r="C292" s="39"/>
      <c r="D292" s="39"/>
      <c r="E292" s="4">
        <v>0</v>
      </c>
      <c r="F292" s="4">
        <v>0</v>
      </c>
      <c r="G292" s="4">
        <v>0</v>
      </c>
      <c r="H292" s="4" t="s">
        <v>6</v>
      </c>
      <c r="I292" s="4" t="s">
        <v>6</v>
      </c>
    </row>
    <row r="293" spans="1:9" ht="15">
      <c r="A293" s="4" t="s">
        <v>6</v>
      </c>
      <c r="B293" s="4" t="s">
        <v>9</v>
      </c>
      <c r="C293" s="38">
        <f>SUM(C282:C292)</f>
        <v>1934080</v>
      </c>
      <c r="D293" s="38">
        <f>SUM(D282:D292)</f>
        <v>1934025.4999999998</v>
      </c>
      <c r="E293" s="4">
        <f>SUM(E282:E292)</f>
        <v>0</v>
      </c>
      <c r="F293" s="4">
        <f>SUM(F282:F292)</f>
        <v>0</v>
      </c>
      <c r="G293" s="4">
        <f>SUM(G282:G292)</f>
        <v>0</v>
      </c>
      <c r="H293" s="4" t="s">
        <v>6</v>
      </c>
      <c r="I293" s="4" t="s">
        <v>6</v>
      </c>
    </row>
    <row r="296" spans="1:9" ht="15" customHeight="1">
      <c r="A296" s="213" t="s">
        <v>156</v>
      </c>
      <c r="B296" s="213"/>
      <c r="C296" s="213"/>
      <c r="D296" s="213"/>
      <c r="E296" s="213"/>
      <c r="F296" s="213"/>
      <c r="G296" s="213"/>
      <c r="H296" s="213"/>
      <c r="I296" s="213"/>
    </row>
    <row r="297" spans="1:9" ht="63" customHeight="1">
      <c r="A297" s="217" t="s">
        <v>428</v>
      </c>
      <c r="B297" s="229"/>
      <c r="C297" s="229"/>
      <c r="D297" s="229"/>
      <c r="E297" s="229"/>
      <c r="F297" s="229"/>
      <c r="G297" s="229"/>
      <c r="H297" s="229"/>
      <c r="I297" s="229"/>
    </row>
    <row r="298" spans="1:9" ht="45.75" customHeight="1">
      <c r="A298" s="195" t="s">
        <v>424</v>
      </c>
      <c r="B298" s="195"/>
      <c r="C298" s="195"/>
      <c r="D298" s="195"/>
      <c r="E298" s="195"/>
      <c r="F298" s="195"/>
      <c r="G298" s="195"/>
      <c r="H298" s="195"/>
      <c r="I298" s="195"/>
    </row>
    <row r="299" spans="1:9" ht="54.75" customHeight="1">
      <c r="A299" s="217" t="s">
        <v>167</v>
      </c>
      <c r="B299" s="224"/>
      <c r="C299" s="224"/>
      <c r="D299" s="224"/>
      <c r="E299" s="224"/>
      <c r="F299" s="224"/>
      <c r="G299" s="224"/>
      <c r="H299" s="224"/>
      <c r="I299" s="224"/>
    </row>
    <row r="300" spans="1:9" s="12" customFormat="1" ht="30.75" customHeight="1">
      <c r="A300" s="212" t="s">
        <v>462</v>
      </c>
      <c r="B300" s="212"/>
      <c r="C300" s="10"/>
      <c r="D300" s="11"/>
      <c r="G300" s="190" t="s">
        <v>461</v>
      </c>
      <c r="H300" s="190"/>
      <c r="I300" s="190"/>
    </row>
    <row r="301" spans="1:9" s="8" customFormat="1" ht="15" customHeight="1">
      <c r="A301" s="9"/>
      <c r="D301" s="7" t="s">
        <v>47</v>
      </c>
      <c r="G301" s="211" t="s">
        <v>48</v>
      </c>
      <c r="H301" s="211"/>
      <c r="I301" s="211"/>
    </row>
    <row r="302" spans="1:9" s="12" customFormat="1" ht="12.75" customHeight="1">
      <c r="A302" s="212" t="s">
        <v>71</v>
      </c>
      <c r="B302" s="212"/>
      <c r="C302" s="10"/>
      <c r="D302" s="11"/>
      <c r="G302" s="190" t="s">
        <v>396</v>
      </c>
      <c r="H302" s="190"/>
      <c r="I302" s="190"/>
    </row>
    <row r="303" spans="1:9" s="8" customFormat="1" ht="15" customHeight="1">
      <c r="A303" s="9"/>
      <c r="D303" s="7" t="s">
        <v>47</v>
      </c>
      <c r="G303" s="211" t="s">
        <v>48</v>
      </c>
      <c r="H303" s="211"/>
      <c r="I303" s="211"/>
    </row>
  </sheetData>
  <sheetProtection/>
  <mergeCells count="173">
    <mergeCell ref="L262:L263"/>
    <mergeCell ref="G302:I302"/>
    <mergeCell ref="E262:F262"/>
    <mergeCell ref="G262:G263"/>
    <mergeCell ref="H262:H263"/>
    <mergeCell ref="I262:I263"/>
    <mergeCell ref="J262:K262"/>
    <mergeCell ref="G303:I303"/>
    <mergeCell ref="A278:I278"/>
    <mergeCell ref="A296:I296"/>
    <mergeCell ref="A297:I297"/>
    <mergeCell ref="A298:I298"/>
    <mergeCell ref="A299:I299"/>
    <mergeCell ref="A300:B300"/>
    <mergeCell ref="G300:I300"/>
    <mergeCell ref="G301:I301"/>
    <mergeCell ref="A302:B302"/>
    <mergeCell ref="G243:G244"/>
    <mergeCell ref="H243:I243"/>
    <mergeCell ref="J243:J244"/>
    <mergeCell ref="A259:L259"/>
    <mergeCell ref="A261:A263"/>
    <mergeCell ref="B261:B263"/>
    <mergeCell ref="C261:G261"/>
    <mergeCell ref="H261:L261"/>
    <mergeCell ref="C262:C263"/>
    <mergeCell ref="D262:D263"/>
    <mergeCell ref="A238:J238"/>
    <mergeCell ref="A239:M239"/>
    <mergeCell ref="A240:J240"/>
    <mergeCell ref="A241:J241"/>
    <mergeCell ref="A243:A244"/>
    <mergeCell ref="B243:B244"/>
    <mergeCell ref="C243:C244"/>
    <mergeCell ref="D243:D244"/>
    <mergeCell ref="E243:E244"/>
    <mergeCell ref="F243:F244"/>
    <mergeCell ref="A229:M229"/>
    <mergeCell ref="A231:A232"/>
    <mergeCell ref="B231:B232"/>
    <mergeCell ref="C231:C232"/>
    <mergeCell ref="D231:E231"/>
    <mergeCell ref="F231:G231"/>
    <mergeCell ref="H231:I231"/>
    <mergeCell ref="J231:K231"/>
    <mergeCell ref="L231:M231"/>
    <mergeCell ref="A220:I220"/>
    <mergeCell ref="A222:A223"/>
    <mergeCell ref="B222:B223"/>
    <mergeCell ref="C222:C223"/>
    <mergeCell ref="D222:F222"/>
    <mergeCell ref="G222:I222"/>
    <mergeCell ref="A212:L212"/>
    <mergeCell ref="A214:A215"/>
    <mergeCell ref="B214:B215"/>
    <mergeCell ref="C214:C215"/>
    <mergeCell ref="D214:F214"/>
    <mergeCell ref="G214:I214"/>
    <mergeCell ref="J214:L214"/>
    <mergeCell ref="I201:J201"/>
    <mergeCell ref="K201:K202"/>
    <mergeCell ref="L201:L202"/>
    <mergeCell ref="M201:M202"/>
    <mergeCell ref="N201:N202"/>
    <mergeCell ref="A211:L211"/>
    <mergeCell ref="A198:N198"/>
    <mergeCell ref="A200:A202"/>
    <mergeCell ref="B200:B202"/>
    <mergeCell ref="C200:F200"/>
    <mergeCell ref="G200:J200"/>
    <mergeCell ref="K200:L200"/>
    <mergeCell ref="M200:N200"/>
    <mergeCell ref="C201:D201"/>
    <mergeCell ref="E201:F201"/>
    <mergeCell ref="G201:H201"/>
    <mergeCell ref="A185:K185"/>
    <mergeCell ref="A187:A188"/>
    <mergeCell ref="B187:C187"/>
    <mergeCell ref="D187:E187"/>
    <mergeCell ref="F187:G187"/>
    <mergeCell ref="H187:I187"/>
    <mergeCell ref="J187:K187"/>
    <mergeCell ref="A161:J161"/>
    <mergeCell ref="A163:A164"/>
    <mergeCell ref="B163:B164"/>
    <mergeCell ref="C163:C164"/>
    <mergeCell ref="D163:D164"/>
    <mergeCell ref="E163:G163"/>
    <mergeCell ref="H163:J163"/>
    <mergeCell ref="A136:M136"/>
    <mergeCell ref="A138:A139"/>
    <mergeCell ref="B138:B139"/>
    <mergeCell ref="C138:C139"/>
    <mergeCell ref="D138:D139"/>
    <mergeCell ref="E138:G138"/>
    <mergeCell ref="H138:J138"/>
    <mergeCell ref="K138:M138"/>
    <mergeCell ref="A125:J125"/>
    <mergeCell ref="A127:A128"/>
    <mergeCell ref="B127:B128"/>
    <mergeCell ref="C127:F127"/>
    <mergeCell ref="G127:J127"/>
    <mergeCell ref="A135:M135"/>
    <mergeCell ref="A113:N113"/>
    <mergeCell ref="A114:N114"/>
    <mergeCell ref="A116:A117"/>
    <mergeCell ref="B116:B117"/>
    <mergeCell ref="C116:F116"/>
    <mergeCell ref="G116:J116"/>
    <mergeCell ref="K116:N116"/>
    <mergeCell ref="A88:A89"/>
    <mergeCell ref="B88:B89"/>
    <mergeCell ref="C88:F88"/>
    <mergeCell ref="G88:J88"/>
    <mergeCell ref="A105:J105"/>
    <mergeCell ref="A107:A108"/>
    <mergeCell ref="B107:B108"/>
    <mergeCell ref="C107:F107"/>
    <mergeCell ref="G107:J107"/>
    <mergeCell ref="A80:A81"/>
    <mergeCell ref="B80:B81"/>
    <mergeCell ref="C80:F80"/>
    <mergeCell ref="G80:J80"/>
    <mergeCell ref="K80:N80"/>
    <mergeCell ref="A86:J86"/>
    <mergeCell ref="A62:A63"/>
    <mergeCell ref="B62:B63"/>
    <mergeCell ref="C62:F62"/>
    <mergeCell ref="G62:J62"/>
    <mergeCell ref="K62:N62"/>
    <mergeCell ref="A78:N78"/>
    <mergeCell ref="A48:A49"/>
    <mergeCell ref="B48:B49"/>
    <mergeCell ref="C48:F48"/>
    <mergeCell ref="G48:J48"/>
    <mergeCell ref="A59:N59"/>
    <mergeCell ref="A60:N60"/>
    <mergeCell ref="A36:A37"/>
    <mergeCell ref="B36:B37"/>
    <mergeCell ref="C36:F36"/>
    <mergeCell ref="G36:J36"/>
    <mergeCell ref="K36:N36"/>
    <mergeCell ref="A46:J46"/>
    <mergeCell ref="A29:P29"/>
    <mergeCell ref="A30:P30"/>
    <mergeCell ref="A31:P31"/>
    <mergeCell ref="A32:P32"/>
    <mergeCell ref="A33:N33"/>
    <mergeCell ref="A34:N34"/>
    <mergeCell ref="F11:I11"/>
    <mergeCell ref="A26:P26"/>
    <mergeCell ref="A27:P27"/>
    <mergeCell ref="A28:P28"/>
    <mergeCell ref="A20:P20"/>
    <mergeCell ref="A21:P21"/>
    <mergeCell ref="A22:P22"/>
    <mergeCell ref="A23:P23"/>
    <mergeCell ref="A24:P24"/>
    <mergeCell ref="A25:P25"/>
    <mergeCell ref="A19:N19"/>
    <mergeCell ref="A14:N14"/>
    <mergeCell ref="A15:N15"/>
    <mergeCell ref="A16:N16"/>
    <mergeCell ref="A17:N17"/>
    <mergeCell ref="A18:H18"/>
    <mergeCell ref="C5:J5"/>
    <mergeCell ref="A7:E7"/>
    <mergeCell ref="A9:E9"/>
    <mergeCell ref="B6:E6"/>
    <mergeCell ref="F7:H7"/>
    <mergeCell ref="F10:I10"/>
    <mergeCell ref="B8:E8"/>
    <mergeCell ref="F9:H9"/>
  </mergeCells>
  <printOptions/>
  <pageMargins left="0.15748031496062992" right="0.15748031496062992" top="0.31496062992125984" bottom="0.2755905511811024" header="0.31496062992125984" footer="0.31496062992125984"/>
  <pageSetup fitToHeight="50" horizontalDpi="600" verticalDpi="600" orientation="landscape" paperSize="9" scale="69" r:id="rId1"/>
  <rowBreaks count="1" manualBreakCount="1">
    <brk id="58" max="1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B227"/>
  <sheetViews>
    <sheetView view="pageBreakPreview" zoomScaleSheetLayoutView="100" zoomScalePageLayoutView="0" workbookViewId="0" topLeftCell="A1">
      <selection activeCell="E40" sqref="E40"/>
    </sheetView>
  </sheetViews>
  <sheetFormatPr defaultColWidth="9.140625" defaultRowHeight="15"/>
  <cols>
    <col min="1" max="1" width="11.7109375" style="1" customWidth="1"/>
    <col min="2" max="2" width="35.7109375" style="1" customWidth="1"/>
    <col min="3" max="9" width="11.28125" style="1" customWidth="1"/>
    <col min="10" max="10" width="11.7109375" style="1" customWidth="1"/>
    <col min="11" max="14" width="11.28125" style="1" customWidth="1"/>
    <col min="15" max="16384" width="9.140625" style="1" customWidth="1"/>
  </cols>
  <sheetData>
    <row r="1" spans="3:10" ht="15">
      <c r="C1" s="95"/>
      <c r="G1" s="87"/>
      <c r="H1" s="8" t="s">
        <v>322</v>
      </c>
      <c r="I1" s="8"/>
      <c r="J1" s="88"/>
    </row>
    <row r="2" spans="3:10" ht="15">
      <c r="C2" s="95"/>
      <c r="G2" s="87"/>
      <c r="H2" s="8" t="s">
        <v>323</v>
      </c>
      <c r="I2" s="8"/>
      <c r="J2" s="88"/>
    </row>
    <row r="3" spans="7:10" ht="15">
      <c r="G3" s="87"/>
      <c r="H3" s="8" t="s">
        <v>324</v>
      </c>
      <c r="I3" s="8"/>
      <c r="J3" s="88"/>
    </row>
    <row r="4" spans="7:10" ht="15">
      <c r="G4" s="87"/>
      <c r="H4" s="87"/>
      <c r="I4" s="87"/>
      <c r="J4" s="88"/>
    </row>
    <row r="5" spans="3:10" ht="15">
      <c r="C5" s="183" t="s">
        <v>335</v>
      </c>
      <c r="D5" s="183"/>
      <c r="E5" s="183"/>
      <c r="F5" s="183"/>
      <c r="G5" s="183"/>
      <c r="H5" s="183"/>
      <c r="I5" s="183"/>
      <c r="J5" s="183"/>
    </row>
    <row r="6" spans="1:10" ht="42" customHeight="1">
      <c r="A6" s="89" t="s">
        <v>325</v>
      </c>
      <c r="B6" s="187" t="s">
        <v>343</v>
      </c>
      <c r="C6" s="187"/>
      <c r="D6" s="187"/>
      <c r="E6" s="187"/>
      <c r="F6" s="97"/>
      <c r="G6" s="114" t="s">
        <v>394</v>
      </c>
      <c r="H6" s="8"/>
      <c r="I6" s="86"/>
      <c r="J6" s="8">
        <v>3195961</v>
      </c>
    </row>
    <row r="7" spans="1:10" ht="37.5" customHeight="1">
      <c r="A7" s="184" t="s">
        <v>326</v>
      </c>
      <c r="B7" s="184"/>
      <c r="C7" s="184"/>
      <c r="D7" s="184"/>
      <c r="E7" s="184"/>
      <c r="F7" s="186" t="s">
        <v>327</v>
      </c>
      <c r="G7" s="186"/>
      <c r="H7" s="186"/>
      <c r="I7" s="93"/>
      <c r="J7" s="92" t="s">
        <v>337</v>
      </c>
    </row>
    <row r="8" spans="1:10" ht="48" customHeight="1">
      <c r="A8" s="89" t="s">
        <v>328</v>
      </c>
      <c r="B8" s="187" t="s">
        <v>343</v>
      </c>
      <c r="C8" s="187"/>
      <c r="D8" s="187"/>
      <c r="E8" s="187"/>
      <c r="F8" s="90"/>
      <c r="G8" s="114" t="s">
        <v>395</v>
      </c>
      <c r="H8" s="8"/>
      <c r="I8" s="90"/>
      <c r="J8" s="8">
        <v>3195961</v>
      </c>
    </row>
    <row r="9" spans="1:10" ht="64.5" customHeight="1">
      <c r="A9" s="184" t="s">
        <v>329</v>
      </c>
      <c r="B9" s="184"/>
      <c r="C9" s="184"/>
      <c r="D9" s="184"/>
      <c r="E9" s="184"/>
      <c r="F9" s="186" t="s">
        <v>330</v>
      </c>
      <c r="G9" s="186"/>
      <c r="H9" s="186"/>
      <c r="I9" s="93"/>
      <c r="J9" s="92" t="s">
        <v>337</v>
      </c>
    </row>
    <row r="10" spans="1:10" ht="66.75" customHeight="1">
      <c r="A10" s="89" t="s">
        <v>391</v>
      </c>
      <c r="C10" s="90">
        <v>3171</v>
      </c>
      <c r="D10" s="91"/>
      <c r="E10" s="110">
        <v>1010</v>
      </c>
      <c r="F10" s="185" t="s">
        <v>392</v>
      </c>
      <c r="G10" s="185"/>
      <c r="H10" s="185"/>
      <c r="I10" s="185"/>
      <c r="J10" s="96">
        <v>7400000000</v>
      </c>
    </row>
    <row r="11" spans="1:10" ht="93" customHeight="1">
      <c r="A11" s="93" t="s">
        <v>336</v>
      </c>
      <c r="B11" s="93"/>
      <c r="C11" s="92" t="s">
        <v>331</v>
      </c>
      <c r="D11" s="90"/>
      <c r="E11" s="92" t="s">
        <v>332</v>
      </c>
      <c r="F11" s="186" t="s">
        <v>333</v>
      </c>
      <c r="G11" s="186"/>
      <c r="H11" s="186"/>
      <c r="I11" s="186"/>
      <c r="J11" s="94" t="s">
        <v>338</v>
      </c>
    </row>
    <row r="12" spans="1:2" ht="13.5" customHeight="1">
      <c r="A12" s="3"/>
      <c r="B12" s="2"/>
    </row>
    <row r="13" spans="1:2" ht="11.25" customHeight="1">
      <c r="A13" s="3"/>
      <c r="B13" s="2"/>
    </row>
    <row r="14" spans="1:14" ht="15">
      <c r="A14" s="195" t="s">
        <v>72</v>
      </c>
      <c r="B14" s="195"/>
      <c r="C14" s="195"/>
      <c r="D14" s="195"/>
      <c r="E14" s="195"/>
      <c r="F14" s="195"/>
      <c r="G14" s="195"/>
      <c r="H14" s="195"/>
      <c r="I14" s="195"/>
      <c r="J14" s="195"/>
      <c r="K14" s="195"/>
      <c r="L14" s="195"/>
      <c r="M14" s="195"/>
      <c r="N14" s="195"/>
    </row>
    <row r="15" spans="1:14" ht="34.5" customHeight="1">
      <c r="A15" s="195" t="s">
        <v>243</v>
      </c>
      <c r="B15" s="195"/>
      <c r="C15" s="195"/>
      <c r="D15" s="195"/>
      <c r="E15" s="195"/>
      <c r="F15" s="195"/>
      <c r="G15" s="195"/>
      <c r="H15" s="195"/>
      <c r="I15" s="195"/>
      <c r="J15" s="195"/>
      <c r="K15" s="195"/>
      <c r="L15" s="195"/>
      <c r="M15" s="195"/>
      <c r="N15" s="195"/>
    </row>
    <row r="16" spans="1:14" ht="24.75" customHeight="1">
      <c r="A16" s="195" t="s">
        <v>242</v>
      </c>
      <c r="B16" s="195"/>
      <c r="C16" s="195"/>
      <c r="D16" s="195"/>
      <c r="E16" s="195"/>
      <c r="F16" s="195"/>
      <c r="G16" s="195"/>
      <c r="H16" s="195"/>
      <c r="I16" s="195"/>
      <c r="J16" s="195"/>
      <c r="K16" s="195"/>
      <c r="L16" s="195"/>
      <c r="M16" s="195"/>
      <c r="N16" s="195"/>
    </row>
    <row r="17" spans="1:14" ht="15">
      <c r="A17" s="195" t="s">
        <v>67</v>
      </c>
      <c r="B17" s="195"/>
      <c r="C17" s="195"/>
      <c r="D17" s="195"/>
      <c r="E17" s="195"/>
      <c r="F17" s="195"/>
      <c r="G17" s="195"/>
      <c r="H17" s="195"/>
      <c r="I17" s="195"/>
      <c r="J17" s="195"/>
      <c r="K17" s="195"/>
      <c r="L17" s="195"/>
      <c r="M17" s="195"/>
      <c r="N17" s="195"/>
    </row>
    <row r="18" spans="1:32" s="13" customFormat="1" ht="18.75" customHeight="1">
      <c r="A18" s="210" t="s">
        <v>79</v>
      </c>
      <c r="B18" s="210"/>
      <c r="C18" s="210"/>
      <c r="D18" s="210"/>
      <c r="E18" s="210"/>
      <c r="F18" s="210"/>
      <c r="G18" s="210"/>
      <c r="H18" s="210"/>
      <c r="I18" s="210"/>
      <c r="J18" s="210"/>
      <c r="K18" s="210"/>
      <c r="L18" s="210"/>
      <c r="M18" s="210"/>
      <c r="N18" s="210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</row>
    <row r="19" spans="1:32" s="13" customFormat="1" ht="18.75" customHeight="1">
      <c r="A19" s="188" t="s">
        <v>378</v>
      </c>
      <c r="B19" s="188"/>
      <c r="C19" s="188"/>
      <c r="D19" s="188"/>
      <c r="E19" s="188"/>
      <c r="F19" s="188"/>
      <c r="G19" s="188"/>
      <c r="H19" s="188"/>
      <c r="I19" s="188"/>
      <c r="J19" s="188"/>
      <c r="K19" s="188"/>
      <c r="L19" s="188"/>
      <c r="M19" s="188"/>
      <c r="N19" s="188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</row>
    <row r="20" spans="1:32" s="15" customFormat="1" ht="33" customHeight="1">
      <c r="A20" s="188" t="s">
        <v>341</v>
      </c>
      <c r="B20" s="189"/>
      <c r="C20" s="189"/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</row>
    <row r="21" spans="1:32" s="15" customFormat="1" ht="31.5" customHeight="1">
      <c r="A21" s="188" t="s">
        <v>245</v>
      </c>
      <c r="B21" s="189"/>
      <c r="C21" s="189"/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</row>
    <row r="22" spans="1:236" s="15" customFormat="1" ht="33" customHeight="1">
      <c r="A22" s="188" t="s">
        <v>246</v>
      </c>
      <c r="B22" s="189"/>
      <c r="C22" s="189"/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</row>
    <row r="23" spans="1:32" s="15" customFormat="1" ht="15" customHeight="1">
      <c r="A23" s="188"/>
      <c r="B23" s="189"/>
      <c r="C23" s="189"/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</row>
    <row r="24" spans="1:14" ht="15">
      <c r="A24" s="195" t="s">
        <v>68</v>
      </c>
      <c r="B24" s="195"/>
      <c r="C24" s="195"/>
      <c r="D24" s="195"/>
      <c r="E24" s="195"/>
      <c r="F24" s="195"/>
      <c r="G24" s="195"/>
      <c r="H24" s="195"/>
      <c r="I24" s="195"/>
      <c r="J24" s="195"/>
      <c r="K24" s="195"/>
      <c r="L24" s="195"/>
      <c r="M24" s="195"/>
      <c r="N24" s="195"/>
    </row>
    <row r="25" spans="1:14" ht="15">
      <c r="A25" s="195" t="s">
        <v>372</v>
      </c>
      <c r="B25" s="195"/>
      <c r="C25" s="195"/>
      <c r="D25" s="195"/>
      <c r="E25" s="195"/>
      <c r="F25" s="195"/>
      <c r="G25" s="195"/>
      <c r="H25" s="195"/>
      <c r="I25" s="195"/>
      <c r="J25" s="195"/>
      <c r="K25" s="195"/>
      <c r="L25" s="195"/>
      <c r="M25" s="195"/>
      <c r="N25" s="195"/>
    </row>
    <row r="26" ht="15">
      <c r="N26" s="3" t="s">
        <v>0</v>
      </c>
    </row>
    <row r="27" spans="1:14" ht="15">
      <c r="A27" s="191" t="s">
        <v>1</v>
      </c>
      <c r="B27" s="191" t="s">
        <v>2</v>
      </c>
      <c r="C27" s="191" t="s">
        <v>344</v>
      </c>
      <c r="D27" s="191"/>
      <c r="E27" s="191"/>
      <c r="F27" s="191"/>
      <c r="G27" s="191" t="s">
        <v>386</v>
      </c>
      <c r="H27" s="191"/>
      <c r="I27" s="191"/>
      <c r="J27" s="191"/>
      <c r="K27" s="233" t="s">
        <v>346</v>
      </c>
      <c r="L27" s="233"/>
      <c r="M27" s="233"/>
      <c r="N27" s="233"/>
    </row>
    <row r="28" spans="1:14" ht="68.25" customHeight="1">
      <c r="A28" s="191"/>
      <c r="B28" s="191"/>
      <c r="C28" s="4" t="s">
        <v>3</v>
      </c>
      <c r="D28" s="4" t="s">
        <v>4</v>
      </c>
      <c r="E28" s="4" t="s">
        <v>5</v>
      </c>
      <c r="F28" s="4" t="s">
        <v>51</v>
      </c>
      <c r="G28" s="4" t="s">
        <v>3</v>
      </c>
      <c r="H28" s="4" t="s">
        <v>4</v>
      </c>
      <c r="I28" s="4" t="s">
        <v>5</v>
      </c>
      <c r="J28" s="4" t="s">
        <v>49</v>
      </c>
      <c r="K28" s="4" t="s">
        <v>3</v>
      </c>
      <c r="L28" s="4" t="s">
        <v>4</v>
      </c>
      <c r="M28" s="4" t="s">
        <v>5</v>
      </c>
      <c r="N28" s="4" t="s">
        <v>50</v>
      </c>
    </row>
    <row r="29" spans="1:14" ht="15">
      <c r="A29" s="4">
        <v>1</v>
      </c>
      <c r="B29" s="4">
        <v>2</v>
      </c>
      <c r="C29" s="4">
        <v>3</v>
      </c>
      <c r="D29" s="4">
        <v>4</v>
      </c>
      <c r="E29" s="4">
        <v>5</v>
      </c>
      <c r="F29" s="4">
        <v>6</v>
      </c>
      <c r="G29" s="4">
        <v>7</v>
      </c>
      <c r="H29" s="4">
        <v>8</v>
      </c>
      <c r="I29" s="4">
        <v>9</v>
      </c>
      <c r="J29" s="4">
        <v>10</v>
      </c>
      <c r="K29" s="4">
        <v>11</v>
      </c>
      <c r="L29" s="4">
        <v>12</v>
      </c>
      <c r="M29" s="4">
        <v>13</v>
      </c>
      <c r="N29" s="4">
        <v>14</v>
      </c>
    </row>
    <row r="30" spans="1:14" ht="30">
      <c r="A30" s="4">
        <v>25010000</v>
      </c>
      <c r="B30" s="5" t="s">
        <v>7</v>
      </c>
      <c r="C30" s="39">
        <v>758545</v>
      </c>
      <c r="D30" s="39" t="s">
        <v>8</v>
      </c>
      <c r="E30" s="39" t="s">
        <v>8</v>
      </c>
      <c r="F30" s="39">
        <f>C30</f>
        <v>758545</v>
      </c>
      <c r="G30" s="45">
        <v>881400</v>
      </c>
      <c r="H30" s="39" t="s">
        <v>8</v>
      </c>
      <c r="I30" s="39" t="s">
        <v>8</v>
      </c>
      <c r="J30" s="39">
        <f>G30</f>
        <v>881400</v>
      </c>
      <c r="K30" s="39">
        <v>884200</v>
      </c>
      <c r="L30" s="39" t="s">
        <v>8</v>
      </c>
      <c r="M30" s="39" t="s">
        <v>8</v>
      </c>
      <c r="N30" s="39">
        <f>K30</f>
        <v>884200</v>
      </c>
    </row>
    <row r="31" spans="1:14" ht="15">
      <c r="A31" s="4" t="s">
        <v>6</v>
      </c>
      <c r="B31" s="4" t="s">
        <v>9</v>
      </c>
      <c r="C31" s="39">
        <f>C30</f>
        <v>758545</v>
      </c>
      <c r="D31" s="39" t="s">
        <v>8</v>
      </c>
      <c r="E31" s="39" t="s">
        <v>8</v>
      </c>
      <c r="F31" s="39">
        <f>SUM(F30:F30)</f>
        <v>758545</v>
      </c>
      <c r="G31" s="39">
        <f>G30</f>
        <v>881400</v>
      </c>
      <c r="H31" s="39" t="s">
        <v>8</v>
      </c>
      <c r="I31" s="39" t="s">
        <v>8</v>
      </c>
      <c r="J31" s="39">
        <f>SUM(J30:J30)</f>
        <v>881400</v>
      </c>
      <c r="K31" s="39">
        <f>K30</f>
        <v>884200</v>
      </c>
      <c r="L31" s="39" t="s">
        <v>8</v>
      </c>
      <c r="M31" s="39" t="s">
        <v>8</v>
      </c>
      <c r="N31" s="39">
        <f>SUM(N30:N30)</f>
        <v>884200</v>
      </c>
    </row>
    <row r="32" ht="15">
      <c r="G32" s="107"/>
    </row>
    <row r="33" spans="1:10" ht="15">
      <c r="A33" s="206" t="s">
        <v>347</v>
      </c>
      <c r="B33" s="206"/>
      <c r="C33" s="206"/>
      <c r="D33" s="206"/>
      <c r="E33" s="206"/>
      <c r="F33" s="206"/>
      <c r="G33" s="206"/>
      <c r="H33" s="206"/>
      <c r="I33" s="206"/>
      <c r="J33" s="206"/>
    </row>
    <row r="34" ht="15">
      <c r="J34" s="3" t="s">
        <v>0</v>
      </c>
    </row>
    <row r="35" spans="1:10" ht="15">
      <c r="A35" s="191" t="s">
        <v>1</v>
      </c>
      <c r="B35" s="191" t="s">
        <v>2</v>
      </c>
      <c r="C35" s="191" t="s">
        <v>89</v>
      </c>
      <c r="D35" s="191"/>
      <c r="E35" s="191"/>
      <c r="F35" s="191"/>
      <c r="G35" s="191" t="s">
        <v>348</v>
      </c>
      <c r="H35" s="191"/>
      <c r="I35" s="191"/>
      <c r="J35" s="191"/>
    </row>
    <row r="36" spans="1:10" ht="60.75" customHeight="1">
      <c r="A36" s="191"/>
      <c r="B36" s="191"/>
      <c r="C36" s="4" t="s">
        <v>3</v>
      </c>
      <c r="D36" s="4" t="s">
        <v>4</v>
      </c>
      <c r="E36" s="4" t="s">
        <v>5</v>
      </c>
      <c r="F36" s="4" t="s">
        <v>51</v>
      </c>
      <c r="G36" s="4" t="s">
        <v>3</v>
      </c>
      <c r="H36" s="4" t="s">
        <v>4</v>
      </c>
      <c r="I36" s="4" t="s">
        <v>5</v>
      </c>
      <c r="J36" s="4" t="s">
        <v>49</v>
      </c>
    </row>
    <row r="37" spans="1:10" ht="15">
      <c r="A37" s="4">
        <v>1</v>
      </c>
      <c r="B37" s="4">
        <v>2</v>
      </c>
      <c r="C37" s="4">
        <v>3</v>
      </c>
      <c r="D37" s="4">
        <v>4</v>
      </c>
      <c r="E37" s="4">
        <v>5</v>
      </c>
      <c r="F37" s="4">
        <v>6</v>
      </c>
      <c r="G37" s="4">
        <v>7</v>
      </c>
      <c r="H37" s="4">
        <v>8</v>
      </c>
      <c r="I37" s="4">
        <v>9</v>
      </c>
      <c r="J37" s="4">
        <v>10</v>
      </c>
    </row>
    <row r="38" spans="1:10" ht="30">
      <c r="A38" s="5" t="s">
        <v>6</v>
      </c>
      <c r="B38" s="5" t="s">
        <v>7</v>
      </c>
      <c r="C38" s="39">
        <f>C68</f>
        <v>931100</v>
      </c>
      <c r="D38" s="39" t="s">
        <v>8</v>
      </c>
      <c r="E38" s="39" t="s">
        <v>6</v>
      </c>
      <c r="F38" s="39">
        <f>C38</f>
        <v>931100</v>
      </c>
      <c r="G38" s="39">
        <f>G68</f>
        <v>978500</v>
      </c>
      <c r="H38" s="39" t="s">
        <v>8</v>
      </c>
      <c r="I38" s="39" t="s">
        <v>6</v>
      </c>
      <c r="J38" s="39">
        <f>G38</f>
        <v>978500</v>
      </c>
    </row>
    <row r="39" spans="1:10" ht="15">
      <c r="A39" s="5" t="s">
        <v>6</v>
      </c>
      <c r="B39" s="4" t="s">
        <v>9</v>
      </c>
      <c r="C39" s="39">
        <f>C38</f>
        <v>931100</v>
      </c>
      <c r="D39" s="39" t="s">
        <v>8</v>
      </c>
      <c r="E39" s="39" t="s">
        <v>8</v>
      </c>
      <c r="F39" s="39">
        <f>F38</f>
        <v>931100</v>
      </c>
      <c r="G39" s="39">
        <f>G38</f>
        <v>978500</v>
      </c>
      <c r="H39" s="39" t="s">
        <v>8</v>
      </c>
      <c r="I39" s="39" t="s">
        <v>8</v>
      </c>
      <c r="J39" s="39">
        <f>J38</f>
        <v>978500</v>
      </c>
    </row>
    <row r="42" spans="1:14" ht="15">
      <c r="A42" s="195" t="s">
        <v>10</v>
      </c>
      <c r="B42" s="195"/>
      <c r="C42" s="195"/>
      <c r="D42" s="195"/>
      <c r="E42" s="195"/>
      <c r="F42" s="195"/>
      <c r="G42" s="195"/>
      <c r="H42" s="195"/>
      <c r="I42" s="195"/>
      <c r="J42" s="195"/>
      <c r="K42" s="195"/>
      <c r="L42" s="195"/>
      <c r="M42" s="195"/>
      <c r="N42" s="195"/>
    </row>
    <row r="43" spans="1:14" ht="15">
      <c r="A43" s="195" t="s">
        <v>349</v>
      </c>
      <c r="B43" s="195"/>
      <c r="C43" s="195"/>
      <c r="D43" s="195"/>
      <c r="E43" s="195"/>
      <c r="F43" s="195"/>
      <c r="G43" s="195"/>
      <c r="H43" s="195"/>
      <c r="I43" s="195"/>
      <c r="J43" s="195"/>
      <c r="K43" s="195"/>
      <c r="L43" s="195"/>
      <c r="M43" s="195"/>
      <c r="N43" s="195"/>
    </row>
    <row r="44" spans="1:14" ht="15">
      <c r="A44" s="3"/>
      <c r="N44" s="3" t="s">
        <v>0</v>
      </c>
    </row>
    <row r="45" spans="1:14" ht="21.75" customHeight="1">
      <c r="A45" s="191" t="s">
        <v>11</v>
      </c>
      <c r="B45" s="191" t="s">
        <v>2</v>
      </c>
      <c r="C45" s="191" t="s">
        <v>344</v>
      </c>
      <c r="D45" s="191"/>
      <c r="E45" s="191"/>
      <c r="F45" s="191"/>
      <c r="G45" s="191" t="s">
        <v>345</v>
      </c>
      <c r="H45" s="191"/>
      <c r="I45" s="191"/>
      <c r="J45" s="191"/>
      <c r="K45" s="233" t="s">
        <v>346</v>
      </c>
      <c r="L45" s="233"/>
      <c r="M45" s="233"/>
      <c r="N45" s="233"/>
    </row>
    <row r="46" spans="1:14" ht="63" customHeight="1">
      <c r="A46" s="191"/>
      <c r="B46" s="191"/>
      <c r="C46" s="4" t="s">
        <v>3</v>
      </c>
      <c r="D46" s="4" t="s">
        <v>4</v>
      </c>
      <c r="E46" s="4" t="s">
        <v>5</v>
      </c>
      <c r="F46" s="4" t="s">
        <v>51</v>
      </c>
      <c r="G46" s="4" t="s">
        <v>3</v>
      </c>
      <c r="H46" s="4" t="s">
        <v>4</v>
      </c>
      <c r="I46" s="4" t="s">
        <v>5</v>
      </c>
      <c r="J46" s="4" t="s">
        <v>49</v>
      </c>
      <c r="K46" s="4" t="s">
        <v>3</v>
      </c>
      <c r="L46" s="4" t="s">
        <v>4</v>
      </c>
      <c r="M46" s="4" t="s">
        <v>5</v>
      </c>
      <c r="N46" s="4" t="s">
        <v>50</v>
      </c>
    </row>
    <row r="47" spans="1:14" ht="15">
      <c r="A47" s="4">
        <v>1</v>
      </c>
      <c r="B47" s="4">
        <v>2</v>
      </c>
      <c r="C47" s="4">
        <v>3</v>
      </c>
      <c r="D47" s="4">
        <v>4</v>
      </c>
      <c r="E47" s="4">
        <v>5</v>
      </c>
      <c r="F47" s="4">
        <v>6</v>
      </c>
      <c r="G47" s="4">
        <v>7</v>
      </c>
      <c r="H47" s="4">
        <v>8</v>
      </c>
      <c r="I47" s="4">
        <v>9</v>
      </c>
      <c r="J47" s="4">
        <v>10</v>
      </c>
      <c r="K47" s="4">
        <v>11</v>
      </c>
      <c r="L47" s="4">
        <v>12</v>
      </c>
      <c r="M47" s="4">
        <v>13</v>
      </c>
      <c r="N47" s="4">
        <v>14</v>
      </c>
    </row>
    <row r="48" spans="1:14" ht="15">
      <c r="A48" s="20">
        <v>2240</v>
      </c>
      <c r="B48" s="18" t="s">
        <v>103</v>
      </c>
      <c r="C48" s="39">
        <v>4300</v>
      </c>
      <c r="D48" s="39"/>
      <c r="E48" s="39"/>
      <c r="F48" s="39">
        <f>C48+D48</f>
        <v>4300</v>
      </c>
      <c r="G48" s="39">
        <v>6400</v>
      </c>
      <c r="H48" s="39"/>
      <c r="I48" s="39"/>
      <c r="J48" s="39">
        <f>G48+H48</f>
        <v>6400</v>
      </c>
      <c r="K48" s="39">
        <v>6900</v>
      </c>
      <c r="L48" s="39"/>
      <c r="M48" s="39"/>
      <c r="N48" s="39">
        <f>K48+L48</f>
        <v>6900</v>
      </c>
    </row>
    <row r="49" spans="1:14" ht="15">
      <c r="A49" s="20">
        <v>2700</v>
      </c>
      <c r="B49" s="18" t="s">
        <v>107</v>
      </c>
      <c r="C49" s="39">
        <v>754245</v>
      </c>
      <c r="D49" s="39"/>
      <c r="E49" s="39"/>
      <c r="F49" s="39">
        <f>C49+D49</f>
        <v>754245</v>
      </c>
      <c r="G49" s="39">
        <v>875000</v>
      </c>
      <c r="H49" s="39"/>
      <c r="I49" s="39"/>
      <c r="J49" s="39">
        <f>G49+H49</f>
        <v>875000</v>
      </c>
      <c r="K49" s="39">
        <v>877300</v>
      </c>
      <c r="L49" s="39"/>
      <c r="M49" s="39"/>
      <c r="N49" s="39">
        <f>K49+L49</f>
        <v>877300</v>
      </c>
    </row>
    <row r="50" spans="1:14" ht="15">
      <c r="A50" s="4" t="s">
        <v>6</v>
      </c>
      <c r="B50" s="4" t="s">
        <v>9</v>
      </c>
      <c r="C50" s="39">
        <f>SUM(C48:C49)</f>
        <v>758545</v>
      </c>
      <c r="D50" s="39">
        <f>SUM(D48:D49)</f>
        <v>0</v>
      </c>
      <c r="E50" s="39">
        <f>SUM(E48:E49)</f>
        <v>0</v>
      </c>
      <c r="F50" s="39">
        <f>C50+D50</f>
        <v>758545</v>
      </c>
      <c r="G50" s="39">
        <f>SUM(G48:G49)</f>
        <v>881400</v>
      </c>
      <c r="H50" s="39">
        <f>SUM(H48:H49)</f>
        <v>0</v>
      </c>
      <c r="I50" s="39">
        <f>SUM(I48:I49)</f>
        <v>0</v>
      </c>
      <c r="J50" s="39">
        <f>G50+H50</f>
        <v>881400</v>
      </c>
      <c r="K50" s="39">
        <f>SUM(K48:K49)</f>
        <v>884200</v>
      </c>
      <c r="L50" s="39">
        <f>SUM(L48:L49)</f>
        <v>0</v>
      </c>
      <c r="M50" s="39">
        <f>SUM(M48:M49)</f>
        <v>0</v>
      </c>
      <c r="N50" s="39">
        <f>K50+L50</f>
        <v>884200</v>
      </c>
    </row>
    <row r="51" ht="15">
      <c r="G51" s="122">
        <v>881400</v>
      </c>
    </row>
    <row r="53" spans="1:14" ht="15">
      <c r="A53" s="200" t="s">
        <v>358</v>
      </c>
      <c r="B53" s="200"/>
      <c r="C53" s="200"/>
      <c r="D53" s="200"/>
      <c r="E53" s="200"/>
      <c r="F53" s="200"/>
      <c r="G53" s="200"/>
      <c r="H53" s="200"/>
      <c r="I53" s="200"/>
      <c r="J53" s="200"/>
      <c r="K53" s="200"/>
      <c r="L53" s="200"/>
      <c r="M53" s="200"/>
      <c r="N53" s="200"/>
    </row>
    <row r="54" ht="15">
      <c r="N54" s="3" t="s">
        <v>0</v>
      </c>
    </row>
    <row r="55" spans="1:14" ht="15" customHeight="1">
      <c r="A55" s="191" t="s">
        <v>12</v>
      </c>
      <c r="B55" s="191" t="s">
        <v>2</v>
      </c>
      <c r="C55" s="191" t="s">
        <v>344</v>
      </c>
      <c r="D55" s="191"/>
      <c r="E55" s="191"/>
      <c r="F55" s="191"/>
      <c r="G55" s="191" t="s">
        <v>345</v>
      </c>
      <c r="H55" s="191"/>
      <c r="I55" s="191"/>
      <c r="J55" s="191"/>
      <c r="K55" s="191" t="s">
        <v>346</v>
      </c>
      <c r="L55" s="191"/>
      <c r="M55" s="191"/>
      <c r="N55" s="191"/>
    </row>
    <row r="56" spans="1:14" ht="58.5" customHeight="1">
      <c r="A56" s="191"/>
      <c r="B56" s="191"/>
      <c r="C56" s="4" t="s">
        <v>3</v>
      </c>
      <c r="D56" s="4" t="s">
        <v>4</v>
      </c>
      <c r="E56" s="4" t="s">
        <v>5</v>
      </c>
      <c r="F56" s="4" t="s">
        <v>51</v>
      </c>
      <c r="G56" s="4" t="s">
        <v>3</v>
      </c>
      <c r="H56" s="4" t="s">
        <v>4</v>
      </c>
      <c r="I56" s="4" t="s">
        <v>5</v>
      </c>
      <c r="J56" s="4" t="s">
        <v>49</v>
      </c>
      <c r="K56" s="4" t="s">
        <v>3</v>
      </c>
      <c r="L56" s="4" t="s">
        <v>4</v>
      </c>
      <c r="M56" s="4" t="s">
        <v>5</v>
      </c>
      <c r="N56" s="4" t="s">
        <v>50</v>
      </c>
    </row>
    <row r="57" spans="1:14" ht="15">
      <c r="A57" s="4">
        <v>1</v>
      </c>
      <c r="B57" s="4">
        <v>2</v>
      </c>
      <c r="C57" s="4">
        <v>3</v>
      </c>
      <c r="D57" s="4">
        <v>4</v>
      </c>
      <c r="E57" s="4">
        <v>5</v>
      </c>
      <c r="F57" s="4">
        <v>6</v>
      </c>
      <c r="G57" s="4">
        <v>7</v>
      </c>
      <c r="H57" s="4">
        <v>8</v>
      </c>
      <c r="I57" s="4">
        <v>9</v>
      </c>
      <c r="J57" s="4">
        <v>10</v>
      </c>
      <c r="K57" s="4">
        <v>11</v>
      </c>
      <c r="L57" s="4">
        <v>12</v>
      </c>
      <c r="M57" s="4">
        <v>13</v>
      </c>
      <c r="N57" s="4">
        <v>14</v>
      </c>
    </row>
    <row r="58" spans="1:14" ht="15">
      <c r="A58" s="5" t="s">
        <v>6</v>
      </c>
      <c r="B58" s="5" t="s">
        <v>6</v>
      </c>
      <c r="C58" s="5" t="s">
        <v>6</v>
      </c>
      <c r="D58" s="5" t="s">
        <v>6</v>
      </c>
      <c r="E58" s="5" t="s">
        <v>6</v>
      </c>
      <c r="F58" s="5" t="s">
        <v>6</v>
      </c>
      <c r="G58" s="5" t="s">
        <v>6</v>
      </c>
      <c r="H58" s="5" t="s">
        <v>6</v>
      </c>
      <c r="I58" s="5" t="s">
        <v>6</v>
      </c>
      <c r="J58" s="5" t="s">
        <v>6</v>
      </c>
      <c r="K58" s="4" t="s">
        <v>6</v>
      </c>
      <c r="L58" s="5" t="s">
        <v>6</v>
      </c>
      <c r="M58" s="5" t="s">
        <v>6</v>
      </c>
      <c r="N58" s="5" t="s">
        <v>6</v>
      </c>
    </row>
    <row r="59" spans="1:14" ht="15">
      <c r="A59" s="4" t="s">
        <v>6</v>
      </c>
      <c r="B59" s="4" t="s">
        <v>9</v>
      </c>
      <c r="C59" s="4" t="s">
        <v>6</v>
      </c>
      <c r="D59" s="4" t="s">
        <v>6</v>
      </c>
      <c r="E59" s="4" t="s">
        <v>6</v>
      </c>
      <c r="F59" s="4" t="s">
        <v>6</v>
      </c>
      <c r="G59" s="4" t="s">
        <v>6</v>
      </c>
      <c r="H59" s="4" t="s">
        <v>6</v>
      </c>
      <c r="I59" s="4" t="s">
        <v>6</v>
      </c>
      <c r="J59" s="4" t="s">
        <v>6</v>
      </c>
      <c r="K59" s="4" t="s">
        <v>6</v>
      </c>
      <c r="L59" s="4" t="s">
        <v>6</v>
      </c>
      <c r="M59" s="4" t="s">
        <v>6</v>
      </c>
      <c r="N59" s="4" t="s">
        <v>6</v>
      </c>
    </row>
    <row r="61" spans="1:10" ht="15">
      <c r="A61" s="206" t="s">
        <v>350</v>
      </c>
      <c r="B61" s="206"/>
      <c r="C61" s="206"/>
      <c r="D61" s="206"/>
      <c r="E61" s="206"/>
      <c r="F61" s="206"/>
      <c r="G61" s="206"/>
      <c r="H61" s="206"/>
      <c r="I61" s="206"/>
      <c r="J61" s="206"/>
    </row>
    <row r="62" ht="15">
      <c r="J62" s="3" t="s">
        <v>0</v>
      </c>
    </row>
    <row r="63" spans="1:10" ht="21.75" customHeight="1">
      <c r="A63" s="191" t="s">
        <v>11</v>
      </c>
      <c r="B63" s="191" t="s">
        <v>2</v>
      </c>
      <c r="C63" s="191" t="s">
        <v>89</v>
      </c>
      <c r="D63" s="191"/>
      <c r="E63" s="191"/>
      <c r="F63" s="191"/>
      <c r="G63" s="191" t="s">
        <v>348</v>
      </c>
      <c r="H63" s="191"/>
      <c r="I63" s="191"/>
      <c r="J63" s="191"/>
    </row>
    <row r="64" spans="1:10" ht="61.5" customHeight="1">
      <c r="A64" s="191"/>
      <c r="B64" s="191"/>
      <c r="C64" s="4" t="s">
        <v>3</v>
      </c>
      <c r="D64" s="4" t="s">
        <v>4</v>
      </c>
      <c r="E64" s="4" t="s">
        <v>5</v>
      </c>
      <c r="F64" s="4" t="s">
        <v>51</v>
      </c>
      <c r="G64" s="4" t="s">
        <v>3</v>
      </c>
      <c r="H64" s="4" t="s">
        <v>4</v>
      </c>
      <c r="I64" s="4" t="s">
        <v>5</v>
      </c>
      <c r="J64" s="4" t="s">
        <v>49</v>
      </c>
    </row>
    <row r="65" spans="1:10" ht="15">
      <c r="A65" s="4">
        <v>1</v>
      </c>
      <c r="B65" s="4">
        <v>2</v>
      </c>
      <c r="C65" s="4">
        <v>3</v>
      </c>
      <c r="D65" s="4">
        <v>4</v>
      </c>
      <c r="E65" s="4">
        <v>5</v>
      </c>
      <c r="F65" s="4">
        <v>6</v>
      </c>
      <c r="G65" s="4">
        <v>7</v>
      </c>
      <c r="H65" s="4">
        <v>8</v>
      </c>
      <c r="I65" s="4">
        <v>9</v>
      </c>
      <c r="J65" s="4">
        <v>10</v>
      </c>
    </row>
    <row r="66" spans="1:14" ht="15">
      <c r="A66" s="20">
        <v>2240</v>
      </c>
      <c r="B66" s="18" t="s">
        <v>103</v>
      </c>
      <c r="C66" s="39">
        <v>7300</v>
      </c>
      <c r="D66" s="39"/>
      <c r="E66" s="39"/>
      <c r="F66" s="39">
        <f>C66+D66</f>
        <v>7300</v>
      </c>
      <c r="G66" s="39">
        <v>7600</v>
      </c>
      <c r="H66" s="39"/>
      <c r="I66" s="39"/>
      <c r="J66" s="39">
        <f>G66+H66</f>
        <v>7600</v>
      </c>
      <c r="K66" s="21"/>
      <c r="L66" s="22"/>
      <c r="M66" s="22"/>
      <c r="N66" s="22"/>
    </row>
    <row r="67" spans="1:14" ht="15">
      <c r="A67" s="20">
        <v>2700</v>
      </c>
      <c r="B67" s="18" t="s">
        <v>107</v>
      </c>
      <c r="C67" s="39">
        <v>923800</v>
      </c>
      <c r="D67" s="39"/>
      <c r="E67" s="39"/>
      <c r="F67" s="39">
        <f>C67+D67</f>
        <v>923800</v>
      </c>
      <c r="G67" s="39">
        <v>970900</v>
      </c>
      <c r="H67" s="39"/>
      <c r="I67" s="39"/>
      <c r="J67" s="39">
        <f>G67+H67</f>
        <v>970900</v>
      </c>
      <c r="K67" s="21"/>
      <c r="L67" s="22"/>
      <c r="M67" s="22"/>
      <c r="N67" s="22"/>
    </row>
    <row r="68" spans="1:10" ht="15">
      <c r="A68" s="4" t="s">
        <v>6</v>
      </c>
      <c r="B68" s="4" t="s">
        <v>9</v>
      </c>
      <c r="C68" s="41">
        <f>SUM(C66:C67)</f>
        <v>931100</v>
      </c>
      <c r="D68" s="39" t="s">
        <v>6</v>
      </c>
      <c r="E68" s="39" t="s">
        <v>6</v>
      </c>
      <c r="F68" s="41">
        <f>SUM(F66:F67)</f>
        <v>931100</v>
      </c>
      <c r="G68" s="39">
        <f>G66+G67</f>
        <v>978500</v>
      </c>
      <c r="H68" s="39" t="s">
        <v>6</v>
      </c>
      <c r="I68" s="39" t="s">
        <v>6</v>
      </c>
      <c r="J68" s="39">
        <f>J66+J67</f>
        <v>978500</v>
      </c>
    </row>
    <row r="71" spans="1:10" ht="15">
      <c r="A71" s="206" t="s">
        <v>351</v>
      </c>
      <c r="B71" s="206"/>
      <c r="C71" s="206"/>
      <c r="D71" s="206"/>
      <c r="E71" s="206"/>
      <c r="F71" s="206"/>
      <c r="G71" s="206"/>
      <c r="H71" s="206"/>
      <c r="I71" s="206"/>
      <c r="J71" s="206"/>
    </row>
    <row r="72" ht="15">
      <c r="J72" s="3" t="s">
        <v>0</v>
      </c>
    </row>
    <row r="73" spans="1:10" ht="15" customHeight="1">
      <c r="A73" s="191" t="s">
        <v>12</v>
      </c>
      <c r="B73" s="191" t="s">
        <v>2</v>
      </c>
      <c r="C73" s="191" t="s">
        <v>89</v>
      </c>
      <c r="D73" s="191"/>
      <c r="E73" s="191"/>
      <c r="F73" s="191"/>
      <c r="G73" s="191" t="s">
        <v>348</v>
      </c>
      <c r="H73" s="191"/>
      <c r="I73" s="191"/>
      <c r="J73" s="191"/>
    </row>
    <row r="74" spans="1:10" ht="72.75" customHeight="1">
      <c r="A74" s="191"/>
      <c r="B74" s="191"/>
      <c r="C74" s="4" t="s">
        <v>3</v>
      </c>
      <c r="D74" s="4" t="s">
        <v>4</v>
      </c>
      <c r="E74" s="4" t="s">
        <v>5</v>
      </c>
      <c r="F74" s="4" t="s">
        <v>51</v>
      </c>
      <c r="G74" s="4" t="s">
        <v>3</v>
      </c>
      <c r="H74" s="4" t="s">
        <v>4</v>
      </c>
      <c r="I74" s="4" t="s">
        <v>5</v>
      </c>
      <c r="J74" s="4" t="s">
        <v>49</v>
      </c>
    </row>
    <row r="75" spans="1:10" ht="15">
      <c r="A75" s="4">
        <v>1</v>
      </c>
      <c r="B75" s="4">
        <v>2</v>
      </c>
      <c r="C75" s="4">
        <v>3</v>
      </c>
      <c r="D75" s="4">
        <v>4</v>
      </c>
      <c r="E75" s="4">
        <v>5</v>
      </c>
      <c r="F75" s="4">
        <v>6</v>
      </c>
      <c r="G75" s="4">
        <v>7</v>
      </c>
      <c r="H75" s="4">
        <v>8</v>
      </c>
      <c r="I75" s="4">
        <v>9</v>
      </c>
      <c r="J75" s="4">
        <v>10</v>
      </c>
    </row>
    <row r="76" spans="1:10" ht="15">
      <c r="A76" s="4" t="s">
        <v>6</v>
      </c>
      <c r="B76" s="4" t="s">
        <v>6</v>
      </c>
      <c r="C76" s="4" t="s">
        <v>6</v>
      </c>
      <c r="D76" s="4" t="s">
        <v>6</v>
      </c>
      <c r="E76" s="4" t="s">
        <v>6</v>
      </c>
      <c r="F76" s="4" t="s">
        <v>6</v>
      </c>
      <c r="G76" s="4" t="s">
        <v>6</v>
      </c>
      <c r="H76" s="4" t="s">
        <v>6</v>
      </c>
      <c r="I76" s="4" t="s">
        <v>6</v>
      </c>
      <c r="J76" s="4" t="s">
        <v>6</v>
      </c>
    </row>
    <row r="77" spans="1:10" ht="15">
      <c r="A77" s="4" t="s">
        <v>6</v>
      </c>
      <c r="B77" s="4" t="s">
        <v>9</v>
      </c>
      <c r="C77" s="4" t="s">
        <v>6</v>
      </c>
      <c r="D77" s="4" t="s">
        <v>6</v>
      </c>
      <c r="E77" s="4" t="s">
        <v>6</v>
      </c>
      <c r="F77" s="4" t="s">
        <v>6</v>
      </c>
      <c r="G77" s="4" t="s">
        <v>6</v>
      </c>
      <c r="H77" s="4" t="s">
        <v>6</v>
      </c>
      <c r="I77" s="4" t="s">
        <v>6</v>
      </c>
      <c r="J77" s="4" t="s">
        <v>6</v>
      </c>
    </row>
    <row r="79" spans="1:14" ht="15">
      <c r="A79" s="195" t="s">
        <v>13</v>
      </c>
      <c r="B79" s="195"/>
      <c r="C79" s="195"/>
      <c r="D79" s="195"/>
      <c r="E79" s="195"/>
      <c r="F79" s="195"/>
      <c r="G79" s="195"/>
      <c r="H79" s="195"/>
      <c r="I79" s="195"/>
      <c r="J79" s="195"/>
      <c r="K79" s="195"/>
      <c r="L79" s="195"/>
      <c r="M79" s="195"/>
      <c r="N79" s="195"/>
    </row>
    <row r="80" spans="1:14" ht="15">
      <c r="A80" s="195" t="s">
        <v>352</v>
      </c>
      <c r="B80" s="195"/>
      <c r="C80" s="195"/>
      <c r="D80" s="195"/>
      <c r="E80" s="195"/>
      <c r="F80" s="195"/>
      <c r="G80" s="195"/>
      <c r="H80" s="195"/>
      <c r="I80" s="195"/>
      <c r="J80" s="195"/>
      <c r="K80" s="195"/>
      <c r="L80" s="195"/>
      <c r="M80" s="195"/>
      <c r="N80" s="195"/>
    </row>
    <row r="81" ht="15">
      <c r="N81" s="3" t="s">
        <v>0</v>
      </c>
    </row>
    <row r="82" spans="1:14" ht="30.75" customHeight="1">
      <c r="A82" s="191" t="s">
        <v>14</v>
      </c>
      <c r="B82" s="191" t="s">
        <v>15</v>
      </c>
      <c r="C82" s="191" t="s">
        <v>344</v>
      </c>
      <c r="D82" s="191"/>
      <c r="E82" s="191"/>
      <c r="F82" s="191"/>
      <c r="G82" s="191" t="s">
        <v>345</v>
      </c>
      <c r="H82" s="191"/>
      <c r="I82" s="191"/>
      <c r="J82" s="191"/>
      <c r="K82" s="233" t="s">
        <v>346</v>
      </c>
      <c r="L82" s="233"/>
      <c r="M82" s="233"/>
      <c r="N82" s="233"/>
    </row>
    <row r="83" spans="1:14" ht="66.75" customHeight="1">
      <c r="A83" s="191"/>
      <c r="B83" s="191"/>
      <c r="C83" s="4" t="s">
        <v>3</v>
      </c>
      <c r="D83" s="4" t="s">
        <v>4</v>
      </c>
      <c r="E83" s="4" t="s">
        <v>5</v>
      </c>
      <c r="F83" s="4" t="s">
        <v>51</v>
      </c>
      <c r="G83" s="4" t="s">
        <v>3</v>
      </c>
      <c r="H83" s="4" t="s">
        <v>4</v>
      </c>
      <c r="I83" s="4" t="s">
        <v>5</v>
      </c>
      <c r="J83" s="4" t="s">
        <v>49</v>
      </c>
      <c r="K83" s="4" t="s">
        <v>3</v>
      </c>
      <c r="L83" s="4" t="s">
        <v>4</v>
      </c>
      <c r="M83" s="4" t="s">
        <v>5</v>
      </c>
      <c r="N83" s="4" t="s">
        <v>50</v>
      </c>
    </row>
    <row r="84" spans="1:14" ht="15">
      <c r="A84" s="4">
        <v>1</v>
      </c>
      <c r="B84" s="4">
        <v>2</v>
      </c>
      <c r="C84" s="4">
        <v>3</v>
      </c>
      <c r="D84" s="4">
        <v>4</v>
      </c>
      <c r="E84" s="4">
        <v>5</v>
      </c>
      <c r="F84" s="4">
        <v>6</v>
      </c>
      <c r="G84" s="4">
        <v>7</v>
      </c>
      <c r="H84" s="4">
        <v>8</v>
      </c>
      <c r="I84" s="4">
        <v>9</v>
      </c>
      <c r="J84" s="4">
        <v>10</v>
      </c>
      <c r="K84" s="4">
        <v>11</v>
      </c>
      <c r="L84" s="4">
        <v>12</v>
      </c>
      <c r="M84" s="4">
        <v>13</v>
      </c>
      <c r="N84" s="4">
        <v>14</v>
      </c>
    </row>
    <row r="85" spans="1:14" ht="15">
      <c r="A85" s="4" t="s">
        <v>114</v>
      </c>
      <c r="B85" s="5" t="s">
        <v>247</v>
      </c>
      <c r="C85" s="39">
        <f>C49</f>
        <v>754245</v>
      </c>
      <c r="D85" s="39">
        <v>0</v>
      </c>
      <c r="E85" s="39">
        <v>0</v>
      </c>
      <c r="F85" s="39">
        <f>C85+D85</f>
        <v>754245</v>
      </c>
      <c r="G85" s="39">
        <f>G49</f>
        <v>875000</v>
      </c>
      <c r="H85" s="39">
        <v>0</v>
      </c>
      <c r="I85" s="39">
        <v>0</v>
      </c>
      <c r="J85" s="39">
        <f>G85+H85</f>
        <v>875000</v>
      </c>
      <c r="K85" s="39">
        <f>K49</f>
        <v>877300</v>
      </c>
      <c r="L85" s="39">
        <v>0</v>
      </c>
      <c r="M85" s="39">
        <v>0</v>
      </c>
      <c r="N85" s="39">
        <f>K85+L85</f>
        <v>877300</v>
      </c>
    </row>
    <row r="86" spans="1:14" ht="15">
      <c r="A86" s="4" t="s">
        <v>115</v>
      </c>
      <c r="B86" s="5" t="s">
        <v>248</v>
      </c>
      <c r="C86" s="39">
        <f>C48</f>
        <v>4300</v>
      </c>
      <c r="D86" s="39">
        <f>D50</f>
        <v>0</v>
      </c>
      <c r="E86" s="39">
        <f>E50</f>
        <v>0</v>
      </c>
      <c r="F86" s="39">
        <f>C86+D86</f>
        <v>4300</v>
      </c>
      <c r="G86" s="39">
        <f>G48</f>
        <v>6400</v>
      </c>
      <c r="H86" s="39">
        <f>H50</f>
        <v>0</v>
      </c>
      <c r="I86" s="39">
        <f>I50</f>
        <v>0</v>
      </c>
      <c r="J86" s="39">
        <f>G86+H86</f>
        <v>6400</v>
      </c>
      <c r="K86" s="39">
        <f>K48</f>
        <v>6900</v>
      </c>
      <c r="L86" s="39">
        <v>0</v>
      </c>
      <c r="M86" s="39">
        <f>M50</f>
        <v>0</v>
      </c>
      <c r="N86" s="39">
        <f>K86+L86</f>
        <v>6900</v>
      </c>
    </row>
    <row r="87" spans="1:14" ht="15">
      <c r="A87" s="5" t="s">
        <v>6</v>
      </c>
      <c r="B87" s="4" t="s">
        <v>9</v>
      </c>
      <c r="C87" s="39">
        <f>SUM(C85:C86)</f>
        <v>758545</v>
      </c>
      <c r="D87" s="39">
        <f>SUM(D85:D86)</f>
        <v>0</v>
      </c>
      <c r="E87" s="39">
        <f>SUM(E85:E86)</f>
        <v>0</v>
      </c>
      <c r="F87" s="39">
        <f>SUM(F85:F86)</f>
        <v>758545</v>
      </c>
      <c r="G87" s="39">
        <f>SUM(G85:G86)</f>
        <v>881400</v>
      </c>
      <c r="H87" s="39">
        <f aca="true" t="shared" si="0" ref="H87:N87">SUM(H85:H86)</f>
        <v>0</v>
      </c>
      <c r="I87" s="39">
        <f t="shared" si="0"/>
        <v>0</v>
      </c>
      <c r="J87" s="39">
        <f t="shared" si="0"/>
        <v>881400</v>
      </c>
      <c r="K87" s="39">
        <f t="shared" si="0"/>
        <v>884200</v>
      </c>
      <c r="L87" s="39">
        <f t="shared" si="0"/>
        <v>0</v>
      </c>
      <c r="M87" s="39">
        <f t="shared" si="0"/>
        <v>0</v>
      </c>
      <c r="N87" s="39">
        <f t="shared" si="0"/>
        <v>884200</v>
      </c>
    </row>
    <row r="90" spans="1:10" ht="15">
      <c r="A90" s="206" t="s">
        <v>353</v>
      </c>
      <c r="B90" s="206"/>
      <c r="C90" s="206"/>
      <c r="D90" s="206"/>
      <c r="E90" s="206"/>
      <c r="F90" s="206"/>
      <c r="G90" s="206"/>
      <c r="H90" s="206"/>
      <c r="I90" s="206"/>
      <c r="J90" s="206"/>
    </row>
    <row r="91" ht="15">
      <c r="J91" s="3" t="s">
        <v>0</v>
      </c>
    </row>
    <row r="92" spans="1:10" ht="15">
      <c r="A92" s="191" t="s">
        <v>52</v>
      </c>
      <c r="B92" s="191" t="s">
        <v>15</v>
      </c>
      <c r="C92" s="191" t="s">
        <v>89</v>
      </c>
      <c r="D92" s="191"/>
      <c r="E92" s="191"/>
      <c r="F92" s="191"/>
      <c r="G92" s="191" t="s">
        <v>348</v>
      </c>
      <c r="H92" s="191"/>
      <c r="I92" s="191"/>
      <c r="J92" s="191"/>
    </row>
    <row r="93" spans="1:10" ht="63" customHeight="1">
      <c r="A93" s="191"/>
      <c r="B93" s="191"/>
      <c r="C93" s="4" t="s">
        <v>3</v>
      </c>
      <c r="D93" s="4" t="s">
        <v>4</v>
      </c>
      <c r="E93" s="4" t="s">
        <v>5</v>
      </c>
      <c r="F93" s="4" t="s">
        <v>51</v>
      </c>
      <c r="G93" s="4" t="s">
        <v>3</v>
      </c>
      <c r="H93" s="4" t="s">
        <v>4</v>
      </c>
      <c r="I93" s="4" t="s">
        <v>5</v>
      </c>
      <c r="J93" s="4" t="s">
        <v>49</v>
      </c>
    </row>
    <row r="94" spans="1:10" ht="15">
      <c r="A94" s="4">
        <v>1</v>
      </c>
      <c r="B94" s="4">
        <v>2</v>
      </c>
      <c r="C94" s="4">
        <v>3</v>
      </c>
      <c r="D94" s="4">
        <v>4</v>
      </c>
      <c r="E94" s="4">
        <v>5</v>
      </c>
      <c r="F94" s="4">
        <v>6</v>
      </c>
      <c r="G94" s="4">
        <v>7</v>
      </c>
      <c r="H94" s="4">
        <v>8</v>
      </c>
      <c r="I94" s="4">
        <v>9</v>
      </c>
      <c r="J94" s="4">
        <v>10</v>
      </c>
    </row>
    <row r="95" spans="1:10" ht="15">
      <c r="A95" s="4" t="s">
        <v>114</v>
      </c>
      <c r="B95" s="5" t="s">
        <v>247</v>
      </c>
      <c r="C95" s="39">
        <f>C67</f>
        <v>923800</v>
      </c>
      <c r="D95" s="38"/>
      <c r="E95" s="38"/>
      <c r="F95" s="39">
        <f>C95+D95</f>
        <v>923800</v>
      </c>
      <c r="G95" s="39">
        <f>G67</f>
        <v>970900</v>
      </c>
      <c r="H95" s="39"/>
      <c r="I95" s="39" t="s">
        <v>6</v>
      </c>
      <c r="J95" s="39">
        <f>G95+H95</f>
        <v>970900</v>
      </c>
    </row>
    <row r="96" spans="1:10" ht="15">
      <c r="A96" s="4" t="s">
        <v>115</v>
      </c>
      <c r="B96" s="5" t="s">
        <v>248</v>
      </c>
      <c r="C96" s="39">
        <f>C66</f>
        <v>7300</v>
      </c>
      <c r="D96" s="38"/>
      <c r="E96" s="38"/>
      <c r="F96" s="39">
        <f>C96+D96</f>
        <v>7300</v>
      </c>
      <c r="G96" s="39">
        <f>G66</f>
        <v>7600</v>
      </c>
      <c r="H96" s="39"/>
      <c r="I96" s="39"/>
      <c r="J96" s="39">
        <f>G96+H96</f>
        <v>7600</v>
      </c>
    </row>
    <row r="97" spans="1:10" ht="15">
      <c r="A97" s="5" t="s">
        <v>6</v>
      </c>
      <c r="B97" s="4" t="s">
        <v>9</v>
      </c>
      <c r="C97" s="39">
        <f>C95+C96</f>
        <v>931100</v>
      </c>
      <c r="D97" s="38" t="s">
        <v>6</v>
      </c>
      <c r="E97" s="38" t="s">
        <v>6</v>
      </c>
      <c r="F97" s="39">
        <f>F95+F96</f>
        <v>931100</v>
      </c>
      <c r="G97" s="39">
        <f>G95+G96</f>
        <v>978500</v>
      </c>
      <c r="H97" s="39" t="s">
        <v>6</v>
      </c>
      <c r="I97" s="39" t="s">
        <v>6</v>
      </c>
      <c r="J97" s="39">
        <f>J95+J96</f>
        <v>978500</v>
      </c>
    </row>
    <row r="99" spans="1:13" ht="15">
      <c r="A99" s="195" t="s">
        <v>69</v>
      </c>
      <c r="B99" s="195"/>
      <c r="C99" s="195"/>
      <c r="D99" s="195"/>
      <c r="E99" s="195"/>
      <c r="F99" s="195"/>
      <c r="G99" s="195"/>
      <c r="H99" s="195"/>
      <c r="I99" s="195"/>
      <c r="J99" s="195"/>
      <c r="K99" s="195"/>
      <c r="L99" s="195"/>
      <c r="M99" s="195"/>
    </row>
    <row r="100" spans="1:13" ht="15">
      <c r="A100" s="195" t="s">
        <v>354</v>
      </c>
      <c r="B100" s="195"/>
      <c r="C100" s="195"/>
      <c r="D100" s="195"/>
      <c r="E100" s="195"/>
      <c r="F100" s="195"/>
      <c r="G100" s="195"/>
      <c r="H100" s="195"/>
      <c r="I100" s="195"/>
      <c r="J100" s="195"/>
      <c r="K100" s="195"/>
      <c r="L100" s="195"/>
      <c r="M100" s="195"/>
    </row>
    <row r="101" ht="15">
      <c r="M101" s="3" t="s">
        <v>0</v>
      </c>
    </row>
    <row r="102" spans="1:13" ht="15" customHeight="1">
      <c r="A102" s="191" t="s">
        <v>14</v>
      </c>
      <c r="B102" s="191" t="s">
        <v>16</v>
      </c>
      <c r="C102" s="191" t="s">
        <v>17</v>
      </c>
      <c r="D102" s="191" t="s">
        <v>18</v>
      </c>
      <c r="E102" s="196" t="s">
        <v>344</v>
      </c>
      <c r="F102" s="197"/>
      <c r="G102" s="198"/>
      <c r="H102" s="196" t="s">
        <v>345</v>
      </c>
      <c r="I102" s="197"/>
      <c r="J102" s="198"/>
      <c r="K102" s="204" t="s">
        <v>346</v>
      </c>
      <c r="L102" s="216"/>
      <c r="M102" s="205"/>
    </row>
    <row r="103" spans="1:13" ht="30">
      <c r="A103" s="191"/>
      <c r="B103" s="191"/>
      <c r="C103" s="191"/>
      <c r="D103" s="191"/>
      <c r="E103" s="4" t="s">
        <v>3</v>
      </c>
      <c r="F103" s="4" t="s">
        <v>4</v>
      </c>
      <c r="G103" s="4" t="s">
        <v>53</v>
      </c>
      <c r="H103" s="4" t="s">
        <v>3</v>
      </c>
      <c r="I103" s="4" t="s">
        <v>4</v>
      </c>
      <c r="J103" s="4" t="s">
        <v>54</v>
      </c>
      <c r="K103" s="4" t="s">
        <v>3</v>
      </c>
      <c r="L103" s="4" t="s">
        <v>4</v>
      </c>
      <c r="M103" s="4" t="s">
        <v>50</v>
      </c>
    </row>
    <row r="104" spans="1:13" ht="15">
      <c r="A104" s="4">
        <v>1</v>
      </c>
      <c r="B104" s="4">
        <v>2</v>
      </c>
      <c r="C104" s="4">
        <v>3</v>
      </c>
      <c r="D104" s="4">
        <v>4</v>
      </c>
      <c r="E104" s="4">
        <v>5</v>
      </c>
      <c r="F104" s="4">
        <v>6</v>
      </c>
      <c r="G104" s="4">
        <v>7</v>
      </c>
      <c r="H104" s="4">
        <v>8</v>
      </c>
      <c r="I104" s="4">
        <v>9</v>
      </c>
      <c r="J104" s="4">
        <v>10</v>
      </c>
      <c r="K104" s="4">
        <v>11</v>
      </c>
      <c r="L104" s="4">
        <v>12</v>
      </c>
      <c r="M104" s="4">
        <v>13</v>
      </c>
    </row>
    <row r="105" spans="1:13" ht="15">
      <c r="A105" s="4" t="s">
        <v>114</v>
      </c>
      <c r="B105" s="24" t="s">
        <v>19</v>
      </c>
      <c r="C105" s="4" t="s">
        <v>6</v>
      </c>
      <c r="D105" s="4" t="s">
        <v>6</v>
      </c>
      <c r="E105" s="4" t="s">
        <v>6</v>
      </c>
      <c r="F105" s="4" t="s">
        <v>6</v>
      </c>
      <c r="G105" s="4" t="s">
        <v>6</v>
      </c>
      <c r="H105" s="4" t="s">
        <v>6</v>
      </c>
      <c r="I105" s="4" t="s">
        <v>6</v>
      </c>
      <c r="J105" s="4" t="s">
        <v>6</v>
      </c>
      <c r="K105" s="4" t="s">
        <v>6</v>
      </c>
      <c r="L105" s="4" t="s">
        <v>6</v>
      </c>
      <c r="M105" s="4" t="s">
        <v>6</v>
      </c>
    </row>
    <row r="106" spans="1:13" ht="60.75" customHeight="1">
      <c r="A106" s="4"/>
      <c r="B106" s="5" t="s">
        <v>249</v>
      </c>
      <c r="C106" s="4" t="s">
        <v>133</v>
      </c>
      <c r="D106" s="201" t="s">
        <v>251</v>
      </c>
      <c r="E106" s="4">
        <v>1721</v>
      </c>
      <c r="F106" s="4"/>
      <c r="G106" s="4">
        <v>1721</v>
      </c>
      <c r="H106" s="4">
        <v>1721</v>
      </c>
      <c r="I106" s="4"/>
      <c r="J106" s="4">
        <v>1721</v>
      </c>
      <c r="K106" s="4">
        <v>1729</v>
      </c>
      <c r="L106" s="4"/>
      <c r="M106" s="4">
        <v>1729</v>
      </c>
    </row>
    <row r="107" spans="1:13" ht="45.75" customHeight="1">
      <c r="A107" s="4"/>
      <c r="B107" s="5" t="s">
        <v>250</v>
      </c>
      <c r="C107" s="4" t="s">
        <v>133</v>
      </c>
      <c r="D107" s="203"/>
      <c r="E107" s="4">
        <v>2</v>
      </c>
      <c r="F107" s="4"/>
      <c r="G107" s="4">
        <v>2</v>
      </c>
      <c r="H107" s="4">
        <v>2</v>
      </c>
      <c r="I107" s="4"/>
      <c r="J107" s="4">
        <v>2</v>
      </c>
      <c r="K107" s="4">
        <v>2</v>
      </c>
      <c r="L107" s="4"/>
      <c r="M107" s="4">
        <v>2</v>
      </c>
    </row>
    <row r="108" spans="1:13" ht="15" customHeight="1">
      <c r="A108" s="4" t="s">
        <v>115</v>
      </c>
      <c r="B108" s="24" t="s">
        <v>20</v>
      </c>
      <c r="C108" s="4"/>
      <c r="D108" s="4" t="s">
        <v>6</v>
      </c>
      <c r="E108" s="4" t="s">
        <v>6</v>
      </c>
      <c r="F108" s="4" t="s">
        <v>6</v>
      </c>
      <c r="G108" s="4" t="s">
        <v>6</v>
      </c>
      <c r="H108" s="4"/>
      <c r="I108" s="4"/>
      <c r="J108" s="4"/>
      <c r="K108" s="4"/>
      <c r="L108" s="4" t="s">
        <v>6</v>
      </c>
      <c r="M108" s="4"/>
    </row>
    <row r="109" spans="1:13" ht="77.25" customHeight="1">
      <c r="A109" s="4"/>
      <c r="B109" s="5" t="s">
        <v>252</v>
      </c>
      <c r="C109" s="4" t="s">
        <v>133</v>
      </c>
      <c r="D109" s="201" t="s">
        <v>251</v>
      </c>
      <c r="E109" s="4">
        <v>4</v>
      </c>
      <c r="F109" s="4"/>
      <c r="G109" s="4">
        <v>4</v>
      </c>
      <c r="H109" s="4">
        <v>4</v>
      </c>
      <c r="I109" s="4"/>
      <c r="J109" s="4">
        <v>4</v>
      </c>
      <c r="K109" s="4">
        <v>4</v>
      </c>
      <c r="L109" s="4"/>
      <c r="M109" s="4">
        <v>4</v>
      </c>
    </row>
    <row r="110" spans="1:13" ht="87" customHeight="1">
      <c r="A110" s="4"/>
      <c r="B110" s="5" t="s">
        <v>253</v>
      </c>
      <c r="C110" s="4" t="s">
        <v>133</v>
      </c>
      <c r="D110" s="202"/>
      <c r="E110" s="4">
        <v>18</v>
      </c>
      <c r="F110" s="4"/>
      <c r="G110" s="4">
        <v>18</v>
      </c>
      <c r="H110" s="4">
        <v>50</v>
      </c>
      <c r="I110" s="4"/>
      <c r="J110" s="4">
        <v>50</v>
      </c>
      <c r="K110" s="4">
        <v>50</v>
      </c>
      <c r="L110" s="4"/>
      <c r="M110" s="4">
        <v>50</v>
      </c>
    </row>
    <row r="111" spans="1:13" ht="62.25" customHeight="1">
      <c r="A111" s="4"/>
      <c r="B111" s="5" t="s">
        <v>254</v>
      </c>
      <c r="C111" s="4" t="s">
        <v>133</v>
      </c>
      <c r="D111" s="202"/>
      <c r="E111" s="4">
        <v>650</v>
      </c>
      <c r="F111" s="4"/>
      <c r="G111" s="4">
        <v>650</v>
      </c>
      <c r="H111" s="4">
        <v>650</v>
      </c>
      <c r="I111" s="4"/>
      <c r="J111" s="4">
        <v>650</v>
      </c>
      <c r="K111" s="4">
        <v>650</v>
      </c>
      <c r="L111" s="4"/>
      <c r="M111" s="4">
        <v>650</v>
      </c>
    </row>
    <row r="112" spans="1:13" ht="51.75" customHeight="1">
      <c r="A112" s="4"/>
      <c r="B112" s="5" t="s">
        <v>255</v>
      </c>
      <c r="C112" s="4" t="s">
        <v>133</v>
      </c>
      <c r="D112" s="202"/>
      <c r="E112" s="4">
        <v>2</v>
      </c>
      <c r="F112" s="4"/>
      <c r="G112" s="4">
        <v>2</v>
      </c>
      <c r="H112" s="4">
        <v>2</v>
      </c>
      <c r="I112" s="4"/>
      <c r="J112" s="4">
        <v>2</v>
      </c>
      <c r="K112" s="4">
        <v>2</v>
      </c>
      <c r="L112" s="4"/>
      <c r="M112" s="4">
        <v>2</v>
      </c>
    </row>
    <row r="113" spans="1:13" ht="72" customHeight="1">
      <c r="A113" s="4"/>
      <c r="B113" s="5" t="s">
        <v>256</v>
      </c>
      <c r="C113" s="4" t="s">
        <v>133</v>
      </c>
      <c r="D113" s="203"/>
      <c r="E113" s="4">
        <v>1445</v>
      </c>
      <c r="F113" s="4"/>
      <c r="G113" s="4">
        <v>1445</v>
      </c>
      <c r="H113" s="4">
        <v>1445</v>
      </c>
      <c r="I113" s="4"/>
      <c r="J113" s="4">
        <v>1445</v>
      </c>
      <c r="K113" s="4">
        <v>1445</v>
      </c>
      <c r="L113" s="4"/>
      <c r="M113" s="4">
        <v>1445</v>
      </c>
    </row>
    <row r="114" spans="1:13" ht="15" customHeight="1">
      <c r="A114" s="4" t="s">
        <v>116</v>
      </c>
      <c r="B114" s="24" t="s">
        <v>22</v>
      </c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</row>
    <row r="115" spans="1:13" ht="43.5" customHeight="1">
      <c r="A115" s="4"/>
      <c r="B115" s="5" t="s">
        <v>257</v>
      </c>
      <c r="C115" s="4" t="s">
        <v>147</v>
      </c>
      <c r="D115" s="201" t="s">
        <v>138</v>
      </c>
      <c r="E115" s="31">
        <v>100</v>
      </c>
      <c r="F115" s="4"/>
      <c r="G115" s="31">
        <v>100</v>
      </c>
      <c r="H115" s="32">
        <v>100</v>
      </c>
      <c r="I115" s="4"/>
      <c r="J115" s="32">
        <v>100</v>
      </c>
      <c r="K115" s="32">
        <v>100</v>
      </c>
      <c r="L115" s="4"/>
      <c r="M115" s="32">
        <v>100</v>
      </c>
    </row>
    <row r="116" spans="1:13" ht="43.5" customHeight="1">
      <c r="A116" s="4"/>
      <c r="B116" s="5" t="s">
        <v>258</v>
      </c>
      <c r="C116" s="4" t="s">
        <v>147</v>
      </c>
      <c r="D116" s="202"/>
      <c r="E116" s="31">
        <v>100</v>
      </c>
      <c r="F116" s="4"/>
      <c r="G116" s="31">
        <v>100</v>
      </c>
      <c r="H116" s="32">
        <v>100</v>
      </c>
      <c r="I116" s="4"/>
      <c r="J116" s="32">
        <v>100</v>
      </c>
      <c r="K116" s="32">
        <v>100</v>
      </c>
      <c r="L116" s="4"/>
      <c r="M116" s="32">
        <v>100</v>
      </c>
    </row>
    <row r="117" spans="1:13" ht="78.75" customHeight="1">
      <c r="A117" s="4"/>
      <c r="B117" s="5" t="s">
        <v>259</v>
      </c>
      <c r="C117" s="4" t="s">
        <v>147</v>
      </c>
      <c r="D117" s="203"/>
      <c r="E117" s="32">
        <v>100</v>
      </c>
      <c r="F117" s="4"/>
      <c r="G117" s="32">
        <v>100</v>
      </c>
      <c r="H117" s="32">
        <v>100</v>
      </c>
      <c r="I117" s="4"/>
      <c r="J117" s="32">
        <v>100</v>
      </c>
      <c r="K117" s="32">
        <v>100</v>
      </c>
      <c r="L117" s="4"/>
      <c r="M117" s="32">
        <v>100</v>
      </c>
    </row>
    <row r="120" spans="1:10" ht="15" customHeight="1">
      <c r="A120" s="206" t="s">
        <v>355</v>
      </c>
      <c r="B120" s="206"/>
      <c r="C120" s="206"/>
      <c r="D120" s="206"/>
      <c r="E120" s="206"/>
      <c r="F120" s="206"/>
      <c r="G120" s="206"/>
      <c r="H120" s="206"/>
      <c r="I120" s="206"/>
      <c r="J120" s="206"/>
    </row>
    <row r="121" ht="15">
      <c r="J121" s="3" t="s">
        <v>0</v>
      </c>
    </row>
    <row r="122" spans="1:10" ht="15">
      <c r="A122" s="191" t="s">
        <v>14</v>
      </c>
      <c r="B122" s="191" t="s">
        <v>16</v>
      </c>
      <c r="C122" s="191" t="s">
        <v>17</v>
      </c>
      <c r="D122" s="191" t="s">
        <v>18</v>
      </c>
      <c r="E122" s="191" t="s">
        <v>89</v>
      </c>
      <c r="F122" s="191"/>
      <c r="G122" s="191"/>
      <c r="H122" s="191" t="s">
        <v>348</v>
      </c>
      <c r="I122" s="191"/>
      <c r="J122" s="191"/>
    </row>
    <row r="123" spans="1:10" ht="41.25" customHeight="1">
      <c r="A123" s="191"/>
      <c r="B123" s="191"/>
      <c r="C123" s="191"/>
      <c r="D123" s="191"/>
      <c r="E123" s="4" t="s">
        <v>3</v>
      </c>
      <c r="F123" s="4" t="s">
        <v>4</v>
      </c>
      <c r="G123" s="4" t="s">
        <v>53</v>
      </c>
      <c r="H123" s="4" t="s">
        <v>3</v>
      </c>
      <c r="I123" s="4" t="s">
        <v>4</v>
      </c>
      <c r="J123" s="4" t="s">
        <v>54</v>
      </c>
    </row>
    <row r="124" spans="1:10" ht="15">
      <c r="A124" s="4">
        <v>1</v>
      </c>
      <c r="B124" s="4">
        <v>2</v>
      </c>
      <c r="C124" s="4">
        <v>3</v>
      </c>
      <c r="D124" s="4">
        <v>4</v>
      </c>
      <c r="E124" s="4">
        <v>5</v>
      </c>
      <c r="F124" s="4">
        <v>6</v>
      </c>
      <c r="G124" s="4">
        <v>7</v>
      </c>
      <c r="H124" s="4">
        <v>8</v>
      </c>
      <c r="I124" s="4">
        <v>9</v>
      </c>
      <c r="J124" s="4">
        <v>10</v>
      </c>
    </row>
    <row r="125" spans="1:10" ht="15">
      <c r="A125" s="4" t="s">
        <v>114</v>
      </c>
      <c r="B125" s="24" t="s">
        <v>19</v>
      </c>
      <c r="C125" s="4" t="s">
        <v>6</v>
      </c>
      <c r="D125" s="4" t="s">
        <v>6</v>
      </c>
      <c r="E125" s="5" t="s">
        <v>6</v>
      </c>
      <c r="F125" s="5" t="s">
        <v>6</v>
      </c>
      <c r="G125" s="5" t="s">
        <v>6</v>
      </c>
      <c r="H125" s="5" t="s">
        <v>6</v>
      </c>
      <c r="I125" s="5" t="s">
        <v>6</v>
      </c>
      <c r="J125" s="5" t="s">
        <v>6</v>
      </c>
    </row>
    <row r="126" spans="1:10" ht="60">
      <c r="A126" s="4"/>
      <c r="B126" s="5" t="s">
        <v>249</v>
      </c>
      <c r="C126" s="4" t="s">
        <v>133</v>
      </c>
      <c r="D126" s="201" t="s">
        <v>251</v>
      </c>
      <c r="E126" s="4">
        <v>1729</v>
      </c>
      <c r="F126" s="4"/>
      <c r="G126" s="4">
        <v>1729</v>
      </c>
      <c r="H126" s="4">
        <v>1729</v>
      </c>
      <c r="I126" s="4"/>
      <c r="J126" s="4">
        <v>1729</v>
      </c>
    </row>
    <row r="127" spans="1:10" ht="60" customHeight="1">
      <c r="A127" s="4"/>
      <c r="B127" s="5" t="s">
        <v>250</v>
      </c>
      <c r="C127" s="4" t="s">
        <v>133</v>
      </c>
      <c r="D127" s="203"/>
      <c r="E127" s="4">
        <v>2</v>
      </c>
      <c r="F127" s="4"/>
      <c r="G127" s="4">
        <v>2</v>
      </c>
      <c r="H127" s="4">
        <v>2</v>
      </c>
      <c r="I127" s="4"/>
      <c r="J127" s="4">
        <v>2</v>
      </c>
    </row>
    <row r="128" spans="1:10" ht="15">
      <c r="A128" s="4" t="s">
        <v>115</v>
      </c>
      <c r="B128" s="24" t="s">
        <v>20</v>
      </c>
      <c r="C128" s="4"/>
      <c r="D128" s="4" t="s">
        <v>6</v>
      </c>
      <c r="E128" s="4"/>
      <c r="F128" s="4" t="s">
        <v>6</v>
      </c>
      <c r="G128" s="4"/>
      <c r="H128" s="4"/>
      <c r="I128" s="4"/>
      <c r="J128" s="4"/>
    </row>
    <row r="129" spans="1:10" ht="45">
      <c r="A129" s="4"/>
      <c r="B129" s="5" t="s">
        <v>252</v>
      </c>
      <c r="C129" s="4" t="s">
        <v>133</v>
      </c>
      <c r="D129" s="201" t="s">
        <v>251</v>
      </c>
      <c r="E129" s="4">
        <v>4</v>
      </c>
      <c r="F129" s="4"/>
      <c r="G129" s="4">
        <v>4</v>
      </c>
      <c r="H129" s="4">
        <v>4</v>
      </c>
      <c r="I129" s="4"/>
      <c r="J129" s="4">
        <v>4</v>
      </c>
    </row>
    <row r="130" spans="1:10" ht="75">
      <c r="A130" s="4"/>
      <c r="B130" s="5" t="s">
        <v>253</v>
      </c>
      <c r="C130" s="4" t="s">
        <v>133</v>
      </c>
      <c r="D130" s="202"/>
      <c r="E130" s="4">
        <v>50</v>
      </c>
      <c r="F130" s="4"/>
      <c r="G130" s="4">
        <v>50</v>
      </c>
      <c r="H130" s="4">
        <v>50</v>
      </c>
      <c r="I130" s="4"/>
      <c r="J130" s="4">
        <v>50</v>
      </c>
    </row>
    <row r="131" spans="1:10" ht="45">
      <c r="A131" s="4"/>
      <c r="B131" s="5" t="s">
        <v>254</v>
      </c>
      <c r="C131" s="4" t="s">
        <v>133</v>
      </c>
      <c r="D131" s="202"/>
      <c r="E131" s="4">
        <v>650</v>
      </c>
      <c r="F131" s="4"/>
      <c r="G131" s="4">
        <v>650</v>
      </c>
      <c r="H131" s="4">
        <v>650</v>
      </c>
      <c r="I131" s="4"/>
      <c r="J131" s="4">
        <v>650</v>
      </c>
    </row>
    <row r="132" spans="1:10" ht="45">
      <c r="A132" s="4"/>
      <c r="B132" s="5" t="s">
        <v>255</v>
      </c>
      <c r="C132" s="4" t="s">
        <v>133</v>
      </c>
      <c r="D132" s="202"/>
      <c r="E132" s="4">
        <v>2</v>
      </c>
      <c r="F132" s="4"/>
      <c r="G132" s="4">
        <v>2</v>
      </c>
      <c r="H132" s="4">
        <v>2</v>
      </c>
      <c r="I132" s="4"/>
      <c r="J132" s="4">
        <v>2</v>
      </c>
    </row>
    <row r="133" spans="1:10" ht="30">
      <c r="A133" s="4"/>
      <c r="B133" s="5" t="s">
        <v>256</v>
      </c>
      <c r="C133" s="4" t="s">
        <v>133</v>
      </c>
      <c r="D133" s="203"/>
      <c r="E133" s="4">
        <v>1445</v>
      </c>
      <c r="F133" s="4"/>
      <c r="G133" s="4">
        <v>1445</v>
      </c>
      <c r="H133" s="4">
        <v>1445</v>
      </c>
      <c r="I133" s="4"/>
      <c r="J133" s="4">
        <v>1445</v>
      </c>
    </row>
    <row r="134" spans="1:10" ht="15">
      <c r="A134" s="4" t="s">
        <v>116</v>
      </c>
      <c r="B134" s="24" t="s">
        <v>22</v>
      </c>
      <c r="C134" s="4"/>
      <c r="D134" s="4"/>
      <c r="E134" s="4"/>
      <c r="F134" s="4"/>
      <c r="G134" s="4"/>
      <c r="H134" s="4"/>
      <c r="I134" s="4"/>
      <c r="J134" s="4"/>
    </row>
    <row r="135" spans="1:10" ht="75">
      <c r="A135" s="4"/>
      <c r="B135" s="5" t="s">
        <v>257</v>
      </c>
      <c r="C135" s="4" t="s">
        <v>147</v>
      </c>
      <c r="D135" s="201" t="s">
        <v>138</v>
      </c>
      <c r="E135" s="32">
        <v>100</v>
      </c>
      <c r="F135" s="4"/>
      <c r="G135" s="32">
        <v>100</v>
      </c>
      <c r="H135" s="32">
        <v>100</v>
      </c>
      <c r="I135" s="4"/>
      <c r="J135" s="32">
        <v>100</v>
      </c>
    </row>
    <row r="136" spans="1:10" ht="117" customHeight="1">
      <c r="A136" s="4"/>
      <c r="B136" s="5" t="s">
        <v>258</v>
      </c>
      <c r="C136" s="4" t="s">
        <v>147</v>
      </c>
      <c r="D136" s="202"/>
      <c r="E136" s="32">
        <v>100</v>
      </c>
      <c r="F136" s="4"/>
      <c r="G136" s="32">
        <v>100</v>
      </c>
      <c r="H136" s="32">
        <v>100</v>
      </c>
      <c r="I136" s="4"/>
      <c r="J136" s="32">
        <v>100</v>
      </c>
    </row>
    <row r="137" spans="1:10" ht="75">
      <c r="A137" s="4"/>
      <c r="B137" s="5" t="s">
        <v>259</v>
      </c>
      <c r="C137" s="4" t="s">
        <v>147</v>
      </c>
      <c r="D137" s="203"/>
      <c r="E137" s="32">
        <v>100</v>
      </c>
      <c r="F137" s="4"/>
      <c r="G137" s="32">
        <v>100</v>
      </c>
      <c r="H137" s="32">
        <v>100</v>
      </c>
      <c r="I137" s="4"/>
      <c r="J137" s="32">
        <v>100</v>
      </c>
    </row>
    <row r="139" spans="1:11" ht="15" customHeight="1">
      <c r="A139" s="200" t="s">
        <v>23</v>
      </c>
      <c r="B139" s="200"/>
      <c r="C139" s="200"/>
      <c r="D139" s="200"/>
      <c r="E139" s="200"/>
      <c r="F139" s="200"/>
      <c r="G139" s="200"/>
      <c r="H139" s="200"/>
      <c r="I139" s="200"/>
      <c r="J139" s="200"/>
      <c r="K139" s="200"/>
    </row>
    <row r="140" ht="15">
      <c r="K140" s="3" t="s">
        <v>0</v>
      </c>
    </row>
    <row r="141" spans="1:11" ht="15" customHeight="1">
      <c r="A141" s="191" t="s">
        <v>2</v>
      </c>
      <c r="B141" s="191" t="s">
        <v>344</v>
      </c>
      <c r="C141" s="191"/>
      <c r="D141" s="196" t="s">
        <v>345</v>
      </c>
      <c r="E141" s="198"/>
      <c r="F141" s="191" t="s">
        <v>346</v>
      </c>
      <c r="G141" s="191"/>
      <c r="H141" s="191" t="s">
        <v>89</v>
      </c>
      <c r="I141" s="191"/>
      <c r="J141" s="191" t="s">
        <v>348</v>
      </c>
      <c r="K141" s="191"/>
    </row>
    <row r="142" spans="1:11" ht="30">
      <c r="A142" s="191"/>
      <c r="B142" s="4" t="s">
        <v>3</v>
      </c>
      <c r="C142" s="4" t="s">
        <v>4</v>
      </c>
      <c r="D142" s="4" t="s">
        <v>3</v>
      </c>
      <c r="E142" s="4" t="s">
        <v>4</v>
      </c>
      <c r="F142" s="4" t="s">
        <v>3</v>
      </c>
      <c r="G142" s="4" t="s">
        <v>4</v>
      </c>
      <c r="H142" s="4" t="s">
        <v>3</v>
      </c>
      <c r="I142" s="4" t="s">
        <v>4</v>
      </c>
      <c r="J142" s="4" t="s">
        <v>3</v>
      </c>
      <c r="K142" s="4" t="s">
        <v>4</v>
      </c>
    </row>
    <row r="143" spans="1:11" ht="15">
      <c r="A143" s="4">
        <v>1</v>
      </c>
      <c r="B143" s="4">
        <v>2</v>
      </c>
      <c r="C143" s="4">
        <v>3</v>
      </c>
      <c r="D143" s="4">
        <v>4</v>
      </c>
      <c r="E143" s="4">
        <v>5</v>
      </c>
      <c r="F143" s="4">
        <v>6</v>
      </c>
      <c r="G143" s="4">
        <v>7</v>
      </c>
      <c r="H143" s="4">
        <v>8</v>
      </c>
      <c r="I143" s="4">
        <v>9</v>
      </c>
      <c r="J143" s="4">
        <v>10</v>
      </c>
      <c r="K143" s="4">
        <v>11</v>
      </c>
    </row>
    <row r="144" spans="1:11" ht="15">
      <c r="A144" s="23"/>
      <c r="C144" s="4" t="s">
        <v>6</v>
      </c>
      <c r="D144" s="4" t="s">
        <v>6</v>
      </c>
      <c r="E144" s="4" t="s">
        <v>6</v>
      </c>
      <c r="F144" s="4" t="s">
        <v>6</v>
      </c>
      <c r="G144" s="4" t="s">
        <v>6</v>
      </c>
      <c r="H144" s="4" t="s">
        <v>6</v>
      </c>
      <c r="I144" s="4" t="s">
        <v>6</v>
      </c>
      <c r="J144" s="4" t="s">
        <v>6</v>
      </c>
      <c r="K144" s="4" t="s">
        <v>6</v>
      </c>
    </row>
    <row r="145" spans="1:11" ht="15">
      <c r="A145" s="4" t="s">
        <v>9</v>
      </c>
      <c r="B145" s="4" t="s">
        <v>6</v>
      </c>
      <c r="C145" s="4" t="s">
        <v>6</v>
      </c>
      <c r="D145" s="4" t="s">
        <v>6</v>
      </c>
      <c r="E145" s="4" t="s">
        <v>6</v>
      </c>
      <c r="F145" s="4" t="s">
        <v>6</v>
      </c>
      <c r="G145" s="4" t="s">
        <v>6</v>
      </c>
      <c r="H145" s="4" t="s">
        <v>6</v>
      </c>
      <c r="I145" s="4" t="s">
        <v>6</v>
      </c>
      <c r="J145" s="4" t="s">
        <v>6</v>
      </c>
      <c r="K145" s="4" t="s">
        <v>6</v>
      </c>
    </row>
    <row r="146" spans="1:11" ht="120">
      <c r="A146" s="6" t="s">
        <v>24</v>
      </c>
      <c r="B146" s="4" t="s">
        <v>8</v>
      </c>
      <c r="C146" s="4" t="s">
        <v>6</v>
      </c>
      <c r="D146" s="4" t="s">
        <v>8</v>
      </c>
      <c r="E146" s="4" t="s">
        <v>6</v>
      </c>
      <c r="F146" s="4" t="s">
        <v>6</v>
      </c>
      <c r="G146" s="4" t="s">
        <v>6</v>
      </c>
      <c r="H146" s="4" t="s">
        <v>6</v>
      </c>
      <c r="I146" s="4" t="s">
        <v>6</v>
      </c>
      <c r="J146" s="4" t="s">
        <v>8</v>
      </c>
      <c r="K146" s="4" t="s">
        <v>6</v>
      </c>
    </row>
    <row r="149" spans="1:14" ht="15" customHeight="1">
      <c r="A149" s="200" t="s">
        <v>25</v>
      </c>
      <c r="B149" s="200"/>
      <c r="C149" s="200"/>
      <c r="D149" s="200"/>
      <c r="E149" s="200"/>
      <c r="F149" s="200"/>
      <c r="G149" s="200"/>
      <c r="H149" s="200"/>
      <c r="I149" s="200"/>
      <c r="J149" s="200"/>
      <c r="K149" s="200"/>
      <c r="L149" s="200"/>
      <c r="M149" s="200"/>
      <c r="N149" s="200"/>
    </row>
    <row r="151" spans="1:14" ht="15" customHeight="1">
      <c r="A151" s="191" t="s">
        <v>52</v>
      </c>
      <c r="B151" s="191" t="s">
        <v>26</v>
      </c>
      <c r="C151" s="196" t="s">
        <v>381</v>
      </c>
      <c r="D151" s="197"/>
      <c r="E151" s="197"/>
      <c r="F151" s="198"/>
      <c r="G151" s="191" t="s">
        <v>366</v>
      </c>
      <c r="H151" s="191"/>
      <c r="I151" s="191"/>
      <c r="J151" s="191"/>
      <c r="K151" s="191" t="s">
        <v>94</v>
      </c>
      <c r="L151" s="191"/>
      <c r="M151" s="196" t="s">
        <v>367</v>
      </c>
      <c r="N151" s="198"/>
    </row>
    <row r="152" spans="1:14" ht="30.75" customHeight="1">
      <c r="A152" s="191"/>
      <c r="B152" s="191"/>
      <c r="C152" s="191" t="s">
        <v>3</v>
      </c>
      <c r="D152" s="191"/>
      <c r="E152" s="191" t="s">
        <v>4</v>
      </c>
      <c r="F152" s="191"/>
      <c r="G152" s="191" t="s">
        <v>3</v>
      </c>
      <c r="H152" s="191"/>
      <c r="I152" s="191" t="s">
        <v>4</v>
      </c>
      <c r="J152" s="191"/>
      <c r="K152" s="191" t="s">
        <v>3</v>
      </c>
      <c r="L152" s="191" t="s">
        <v>4</v>
      </c>
      <c r="M152" s="191" t="s">
        <v>3</v>
      </c>
      <c r="N152" s="191" t="s">
        <v>4</v>
      </c>
    </row>
    <row r="153" spans="1:14" ht="30">
      <c r="A153" s="191"/>
      <c r="B153" s="191"/>
      <c r="C153" s="4" t="s">
        <v>55</v>
      </c>
      <c r="D153" s="4" t="s">
        <v>56</v>
      </c>
      <c r="E153" s="4" t="s">
        <v>55</v>
      </c>
      <c r="F153" s="4" t="s">
        <v>56</v>
      </c>
      <c r="G153" s="4" t="s">
        <v>55</v>
      </c>
      <c r="H153" s="4" t="s">
        <v>56</v>
      </c>
      <c r="I153" s="4" t="s">
        <v>55</v>
      </c>
      <c r="J153" s="4" t="s">
        <v>56</v>
      </c>
      <c r="K153" s="191"/>
      <c r="L153" s="191"/>
      <c r="M153" s="191"/>
      <c r="N153" s="191"/>
    </row>
    <row r="154" spans="1:14" ht="15">
      <c r="A154" s="4">
        <v>1</v>
      </c>
      <c r="B154" s="4">
        <v>2</v>
      </c>
      <c r="C154" s="4">
        <v>3</v>
      </c>
      <c r="D154" s="4">
        <v>4</v>
      </c>
      <c r="E154" s="4">
        <v>5</v>
      </c>
      <c r="F154" s="4">
        <v>6</v>
      </c>
      <c r="G154" s="4">
        <v>7</v>
      </c>
      <c r="H154" s="4">
        <v>8</v>
      </c>
      <c r="I154" s="4">
        <v>9</v>
      </c>
      <c r="J154" s="4">
        <v>10</v>
      </c>
      <c r="K154" s="4">
        <v>11</v>
      </c>
      <c r="L154" s="4">
        <v>12</v>
      </c>
      <c r="M154" s="4">
        <v>13</v>
      </c>
      <c r="N154" s="4">
        <v>14</v>
      </c>
    </row>
    <row r="155" spans="1:14" ht="15">
      <c r="A155" s="4" t="s">
        <v>6</v>
      </c>
      <c r="B155" s="5"/>
      <c r="C155" s="4"/>
      <c r="D155" s="5"/>
      <c r="E155" s="5"/>
      <c r="F155" s="5"/>
      <c r="G155" s="4"/>
      <c r="H155" s="5"/>
      <c r="I155" s="5"/>
      <c r="J155" s="5"/>
      <c r="K155" s="4"/>
      <c r="L155" s="5"/>
      <c r="M155" s="4"/>
      <c r="N155" s="5"/>
    </row>
    <row r="156" spans="1:14" ht="15">
      <c r="A156" s="4" t="s">
        <v>6</v>
      </c>
      <c r="B156" s="4" t="s">
        <v>9</v>
      </c>
      <c r="C156" s="4">
        <f>SUM(C155:C155)</f>
        <v>0</v>
      </c>
      <c r="D156" s="4" t="s">
        <v>6</v>
      </c>
      <c r="E156" s="4" t="s">
        <v>6</v>
      </c>
      <c r="F156" s="4" t="s">
        <v>6</v>
      </c>
      <c r="G156" s="4">
        <f>SUM(G155:G155)</f>
        <v>0</v>
      </c>
      <c r="H156" s="4" t="s">
        <v>6</v>
      </c>
      <c r="I156" s="4" t="s">
        <v>6</v>
      </c>
      <c r="J156" s="4" t="s">
        <v>6</v>
      </c>
      <c r="K156" s="4">
        <f>SUM(K155:K155)</f>
        <v>0</v>
      </c>
      <c r="L156" s="4" t="s">
        <v>6</v>
      </c>
      <c r="M156" s="4">
        <f>SUM(M155:M155)</f>
        <v>0</v>
      </c>
      <c r="N156" s="4" t="s">
        <v>6</v>
      </c>
    </row>
    <row r="157" spans="1:14" ht="45">
      <c r="A157" s="4" t="s">
        <v>6</v>
      </c>
      <c r="B157" s="4" t="s">
        <v>27</v>
      </c>
      <c r="C157" s="4" t="s">
        <v>8</v>
      </c>
      <c r="D157" s="4" t="s">
        <v>8</v>
      </c>
      <c r="E157" s="4" t="s">
        <v>6</v>
      </c>
      <c r="F157" s="4" t="s">
        <v>6</v>
      </c>
      <c r="G157" s="4" t="s">
        <v>8</v>
      </c>
      <c r="H157" s="4" t="s">
        <v>8</v>
      </c>
      <c r="I157" s="4" t="s">
        <v>6</v>
      </c>
      <c r="J157" s="4" t="s">
        <v>6</v>
      </c>
      <c r="K157" s="4" t="s">
        <v>8</v>
      </c>
      <c r="L157" s="4" t="s">
        <v>6</v>
      </c>
      <c r="M157" s="4" t="s">
        <v>8</v>
      </c>
      <c r="N157" s="4" t="s">
        <v>6</v>
      </c>
    </row>
    <row r="160" spans="1:12" ht="15" customHeight="1">
      <c r="A160" s="195" t="s">
        <v>70</v>
      </c>
      <c r="B160" s="195"/>
      <c r="C160" s="195"/>
      <c r="D160" s="195"/>
      <c r="E160" s="195"/>
      <c r="F160" s="195"/>
      <c r="G160" s="195"/>
      <c r="H160" s="195"/>
      <c r="I160" s="195"/>
      <c r="J160" s="195"/>
      <c r="K160" s="195"/>
      <c r="L160" s="195"/>
    </row>
    <row r="161" spans="1:12" ht="15" customHeight="1">
      <c r="A161" s="195" t="s">
        <v>356</v>
      </c>
      <c r="B161" s="195"/>
      <c r="C161" s="195"/>
      <c r="D161" s="195"/>
      <c r="E161" s="195"/>
      <c r="F161" s="195"/>
      <c r="G161" s="195"/>
      <c r="H161" s="195"/>
      <c r="I161" s="195"/>
      <c r="J161" s="195"/>
      <c r="K161" s="195"/>
      <c r="L161" s="195"/>
    </row>
    <row r="162" ht="15">
      <c r="L162" s="1" t="s">
        <v>0</v>
      </c>
    </row>
    <row r="163" spans="1:12" ht="21.75" customHeight="1">
      <c r="A163" s="191" t="s">
        <v>14</v>
      </c>
      <c r="B163" s="191" t="s">
        <v>28</v>
      </c>
      <c r="C163" s="191" t="s">
        <v>29</v>
      </c>
      <c r="D163" s="196" t="s">
        <v>344</v>
      </c>
      <c r="E163" s="197"/>
      <c r="F163" s="198"/>
      <c r="G163" s="191" t="s">
        <v>345</v>
      </c>
      <c r="H163" s="191"/>
      <c r="I163" s="191"/>
      <c r="J163" s="191" t="s">
        <v>346</v>
      </c>
      <c r="K163" s="191"/>
      <c r="L163" s="191"/>
    </row>
    <row r="164" spans="1:12" ht="30">
      <c r="A164" s="191"/>
      <c r="B164" s="191"/>
      <c r="C164" s="191"/>
      <c r="D164" s="4" t="s">
        <v>3</v>
      </c>
      <c r="E164" s="4" t="s">
        <v>4</v>
      </c>
      <c r="F164" s="4" t="s">
        <v>57</v>
      </c>
      <c r="G164" s="4" t="s">
        <v>3</v>
      </c>
      <c r="H164" s="4" t="s">
        <v>4</v>
      </c>
      <c r="I164" s="4" t="s">
        <v>49</v>
      </c>
      <c r="J164" s="4" t="s">
        <v>3</v>
      </c>
      <c r="K164" s="4" t="s">
        <v>4</v>
      </c>
      <c r="L164" s="4" t="s">
        <v>58</v>
      </c>
    </row>
    <row r="165" spans="1:12" ht="15">
      <c r="A165" s="4">
        <v>1</v>
      </c>
      <c r="B165" s="4">
        <v>2</v>
      </c>
      <c r="C165" s="4">
        <v>3</v>
      </c>
      <c r="D165" s="4">
        <v>4</v>
      </c>
      <c r="E165" s="4">
        <v>5</v>
      </c>
      <c r="F165" s="4">
        <v>6</v>
      </c>
      <c r="G165" s="4">
        <v>7</v>
      </c>
      <c r="H165" s="4">
        <v>8</v>
      </c>
      <c r="I165" s="4">
        <v>9</v>
      </c>
      <c r="J165" s="4">
        <v>10</v>
      </c>
      <c r="K165" s="4">
        <v>11</v>
      </c>
      <c r="L165" s="4">
        <v>12</v>
      </c>
    </row>
    <row r="166" spans="1:12" ht="15">
      <c r="A166" s="4" t="s">
        <v>6</v>
      </c>
      <c r="B166" s="5" t="s">
        <v>6</v>
      </c>
      <c r="C166" s="5" t="s">
        <v>6</v>
      </c>
      <c r="D166" s="5" t="s">
        <v>6</v>
      </c>
      <c r="E166" s="5" t="s">
        <v>6</v>
      </c>
      <c r="F166" s="5" t="s">
        <v>6</v>
      </c>
      <c r="G166" s="5" t="s">
        <v>6</v>
      </c>
      <c r="H166" s="5" t="s">
        <v>6</v>
      </c>
      <c r="I166" s="5" t="s">
        <v>6</v>
      </c>
      <c r="J166" s="5" t="s">
        <v>6</v>
      </c>
      <c r="K166" s="5" t="s">
        <v>6</v>
      </c>
      <c r="L166" s="5" t="s">
        <v>6</v>
      </c>
    </row>
    <row r="167" spans="1:12" ht="15">
      <c r="A167" s="4" t="s">
        <v>6</v>
      </c>
      <c r="B167" s="4" t="s">
        <v>9</v>
      </c>
      <c r="C167" s="5" t="s">
        <v>6</v>
      </c>
      <c r="D167" s="5" t="s">
        <v>6</v>
      </c>
      <c r="E167" s="5" t="s">
        <v>6</v>
      </c>
      <c r="F167" s="5" t="s">
        <v>6</v>
      </c>
      <c r="G167" s="5" t="s">
        <v>6</v>
      </c>
      <c r="H167" s="5" t="s">
        <v>6</v>
      </c>
      <c r="I167" s="5" t="s">
        <v>6</v>
      </c>
      <c r="J167" s="5" t="s">
        <v>6</v>
      </c>
      <c r="K167" s="5" t="s">
        <v>6</v>
      </c>
      <c r="L167" s="5" t="s">
        <v>6</v>
      </c>
    </row>
    <row r="169" spans="1:9" ht="15" customHeight="1">
      <c r="A169" s="200" t="s">
        <v>357</v>
      </c>
      <c r="B169" s="200"/>
      <c r="C169" s="200"/>
      <c r="D169" s="200"/>
      <c r="E169" s="200"/>
      <c r="F169" s="200"/>
      <c r="G169" s="200"/>
      <c r="H169" s="200"/>
      <c r="I169" s="200"/>
    </row>
    <row r="170" ht="15">
      <c r="I170" s="3" t="s">
        <v>0</v>
      </c>
    </row>
    <row r="171" spans="1:9" ht="21.75" customHeight="1">
      <c r="A171" s="191" t="s">
        <v>52</v>
      </c>
      <c r="B171" s="191" t="s">
        <v>28</v>
      </c>
      <c r="C171" s="191" t="s">
        <v>29</v>
      </c>
      <c r="D171" s="196" t="s">
        <v>89</v>
      </c>
      <c r="E171" s="197"/>
      <c r="F171" s="198"/>
      <c r="G171" s="191" t="s">
        <v>348</v>
      </c>
      <c r="H171" s="191"/>
      <c r="I171" s="191"/>
    </row>
    <row r="172" spans="1:9" ht="33" customHeight="1">
      <c r="A172" s="191"/>
      <c r="B172" s="191"/>
      <c r="C172" s="191"/>
      <c r="D172" s="4" t="s">
        <v>3</v>
      </c>
      <c r="E172" s="4" t="s">
        <v>4</v>
      </c>
      <c r="F172" s="4" t="s">
        <v>57</v>
      </c>
      <c r="G172" s="4" t="s">
        <v>3</v>
      </c>
      <c r="H172" s="4" t="s">
        <v>4</v>
      </c>
      <c r="I172" s="4" t="s">
        <v>49</v>
      </c>
    </row>
    <row r="173" spans="1:9" ht="15">
      <c r="A173" s="4">
        <v>1</v>
      </c>
      <c r="B173" s="4">
        <v>2</v>
      </c>
      <c r="C173" s="4">
        <v>3</v>
      </c>
      <c r="D173" s="4">
        <v>4</v>
      </c>
      <c r="E173" s="4">
        <v>5</v>
      </c>
      <c r="F173" s="4">
        <v>6</v>
      </c>
      <c r="G173" s="4">
        <v>7</v>
      </c>
      <c r="H173" s="4">
        <v>8</v>
      </c>
      <c r="I173" s="4">
        <v>9</v>
      </c>
    </row>
    <row r="174" spans="1:9" ht="15">
      <c r="A174" s="4" t="s">
        <v>6</v>
      </c>
      <c r="B174" s="5" t="s">
        <v>6</v>
      </c>
      <c r="C174" s="5" t="s">
        <v>6</v>
      </c>
      <c r="D174" s="5" t="s">
        <v>6</v>
      </c>
      <c r="E174" s="5" t="s">
        <v>6</v>
      </c>
      <c r="F174" s="5" t="s">
        <v>6</v>
      </c>
      <c r="G174" s="5" t="s">
        <v>6</v>
      </c>
      <c r="H174" s="5" t="s">
        <v>6</v>
      </c>
      <c r="I174" s="5" t="s">
        <v>6</v>
      </c>
    </row>
    <row r="175" spans="1:9" ht="15">
      <c r="A175" s="4" t="s">
        <v>6</v>
      </c>
      <c r="B175" s="4" t="s">
        <v>9</v>
      </c>
      <c r="C175" s="5" t="s">
        <v>6</v>
      </c>
      <c r="D175" s="5" t="s">
        <v>6</v>
      </c>
      <c r="E175" s="5" t="s">
        <v>6</v>
      </c>
      <c r="F175" s="5" t="s">
        <v>6</v>
      </c>
      <c r="G175" s="5" t="s">
        <v>6</v>
      </c>
      <c r="H175" s="5" t="s">
        <v>6</v>
      </c>
      <c r="I175" s="5" t="s">
        <v>6</v>
      </c>
    </row>
    <row r="178" spans="1:13" ht="15" customHeight="1">
      <c r="A178" s="200" t="s">
        <v>393</v>
      </c>
      <c r="B178" s="200"/>
      <c r="C178" s="200"/>
      <c r="D178" s="200"/>
      <c r="E178" s="200"/>
      <c r="F178" s="200"/>
      <c r="G178" s="200"/>
      <c r="H178" s="200"/>
      <c r="I178" s="200"/>
      <c r="J178" s="200"/>
      <c r="K178" s="200"/>
      <c r="L178" s="200"/>
      <c r="M178" s="200"/>
    </row>
    <row r="179" ht="15">
      <c r="M179" s="3" t="s">
        <v>0</v>
      </c>
    </row>
    <row r="180" spans="1:13" ht="27" customHeight="1">
      <c r="A180" s="201" t="s">
        <v>60</v>
      </c>
      <c r="B180" s="201" t="s">
        <v>59</v>
      </c>
      <c r="C180" s="191" t="s">
        <v>30</v>
      </c>
      <c r="D180" s="196" t="s">
        <v>344</v>
      </c>
      <c r="E180" s="198"/>
      <c r="F180" s="191" t="s">
        <v>345</v>
      </c>
      <c r="G180" s="191"/>
      <c r="H180" s="191" t="s">
        <v>346</v>
      </c>
      <c r="I180" s="191"/>
      <c r="J180" s="191" t="s">
        <v>89</v>
      </c>
      <c r="K180" s="191"/>
      <c r="L180" s="191" t="s">
        <v>348</v>
      </c>
      <c r="M180" s="191"/>
    </row>
    <row r="181" spans="1:13" ht="124.5" customHeight="1">
      <c r="A181" s="208"/>
      <c r="B181" s="208"/>
      <c r="C181" s="191"/>
      <c r="D181" s="4" t="s">
        <v>32</v>
      </c>
      <c r="E181" s="4" t="s">
        <v>31</v>
      </c>
      <c r="F181" s="4" t="s">
        <v>32</v>
      </c>
      <c r="G181" s="4" t="s">
        <v>31</v>
      </c>
      <c r="H181" s="4" t="s">
        <v>32</v>
      </c>
      <c r="I181" s="4" t="s">
        <v>31</v>
      </c>
      <c r="J181" s="4" t="s">
        <v>32</v>
      </c>
      <c r="K181" s="4" t="s">
        <v>31</v>
      </c>
      <c r="L181" s="4" t="s">
        <v>32</v>
      </c>
      <c r="M181" s="4" t="s">
        <v>31</v>
      </c>
    </row>
    <row r="182" spans="1:13" ht="15">
      <c r="A182" s="4">
        <v>1</v>
      </c>
      <c r="B182" s="4">
        <v>2</v>
      </c>
      <c r="C182" s="4">
        <v>3</v>
      </c>
      <c r="D182" s="4">
        <v>4</v>
      </c>
      <c r="E182" s="4">
        <v>5</v>
      </c>
      <c r="F182" s="4">
        <v>6</v>
      </c>
      <c r="G182" s="4">
        <v>7</v>
      </c>
      <c r="H182" s="4">
        <v>8</v>
      </c>
      <c r="I182" s="4">
        <v>9</v>
      </c>
      <c r="J182" s="4">
        <v>10</v>
      </c>
      <c r="K182" s="4">
        <v>11</v>
      </c>
      <c r="L182" s="4">
        <v>12</v>
      </c>
      <c r="M182" s="4">
        <v>13</v>
      </c>
    </row>
    <row r="183" spans="1:13" ht="15">
      <c r="A183" s="4" t="s">
        <v>6</v>
      </c>
      <c r="B183" s="4" t="s">
        <v>6</v>
      </c>
      <c r="C183" s="4" t="s">
        <v>6</v>
      </c>
      <c r="D183" s="4" t="s">
        <v>6</v>
      </c>
      <c r="E183" s="4" t="s">
        <v>6</v>
      </c>
      <c r="F183" s="4" t="s">
        <v>6</v>
      </c>
      <c r="G183" s="4" t="s">
        <v>6</v>
      </c>
      <c r="H183" s="4" t="s">
        <v>6</v>
      </c>
      <c r="I183" s="4" t="s">
        <v>6</v>
      </c>
      <c r="J183" s="4" t="s">
        <v>6</v>
      </c>
      <c r="K183" s="4" t="s">
        <v>6</v>
      </c>
      <c r="L183" s="4" t="s">
        <v>6</v>
      </c>
      <c r="M183" s="4" t="s">
        <v>6</v>
      </c>
    </row>
    <row r="184" spans="1:13" ht="15">
      <c r="A184" s="4" t="s">
        <v>6</v>
      </c>
      <c r="B184" s="4" t="s">
        <v>6</v>
      </c>
      <c r="C184" s="4" t="s">
        <v>6</v>
      </c>
      <c r="D184" s="4" t="s">
        <v>6</v>
      </c>
      <c r="E184" s="4" t="s">
        <v>6</v>
      </c>
      <c r="F184" s="4" t="s">
        <v>6</v>
      </c>
      <c r="G184" s="4" t="s">
        <v>6</v>
      </c>
      <c r="H184" s="4" t="s">
        <v>6</v>
      </c>
      <c r="I184" s="4" t="s">
        <v>6</v>
      </c>
      <c r="J184" s="4" t="s">
        <v>6</v>
      </c>
      <c r="K184" s="4" t="s">
        <v>6</v>
      </c>
      <c r="L184" s="4" t="s">
        <v>6</v>
      </c>
      <c r="M184" s="4" t="s">
        <v>6</v>
      </c>
    </row>
    <row r="187" spans="1:10" ht="33" customHeight="1">
      <c r="A187" s="199" t="s">
        <v>360</v>
      </c>
      <c r="B187" s="199"/>
      <c r="C187" s="199"/>
      <c r="D187" s="199"/>
      <c r="E187" s="199"/>
      <c r="F187" s="199"/>
      <c r="G187" s="199"/>
      <c r="H187" s="199"/>
      <c r="I187" s="199"/>
      <c r="J187" s="199"/>
    </row>
    <row r="188" spans="1:13" ht="33.75" customHeight="1">
      <c r="A188" s="217" t="s">
        <v>361</v>
      </c>
      <c r="B188" s="218"/>
      <c r="C188" s="218"/>
      <c r="D188" s="218"/>
      <c r="E188" s="218"/>
      <c r="F188" s="218"/>
      <c r="G188" s="218"/>
      <c r="H188" s="218"/>
      <c r="I188" s="218"/>
      <c r="J188" s="218"/>
      <c r="K188" s="218"/>
      <c r="L188" s="218"/>
      <c r="M188" s="218"/>
    </row>
    <row r="189" spans="1:10" ht="15" customHeight="1">
      <c r="A189" s="195" t="s">
        <v>362</v>
      </c>
      <c r="B189" s="195"/>
      <c r="C189" s="195"/>
      <c r="D189" s="195"/>
      <c r="E189" s="195"/>
      <c r="F189" s="195"/>
      <c r="G189" s="195"/>
      <c r="H189" s="195"/>
      <c r="I189" s="195"/>
      <c r="J189" s="195"/>
    </row>
    <row r="190" spans="1:10" ht="15" customHeight="1">
      <c r="A190" s="195" t="s">
        <v>374</v>
      </c>
      <c r="B190" s="195"/>
      <c r="C190" s="195"/>
      <c r="D190" s="195"/>
      <c r="E190" s="195"/>
      <c r="F190" s="195"/>
      <c r="G190" s="195"/>
      <c r="H190" s="195"/>
      <c r="I190" s="195"/>
      <c r="J190" s="195"/>
    </row>
    <row r="191" ht="15">
      <c r="J191" s="3" t="s">
        <v>0</v>
      </c>
    </row>
    <row r="192" spans="1:10" ht="72.75" customHeight="1">
      <c r="A192" s="191" t="s">
        <v>33</v>
      </c>
      <c r="B192" s="191" t="s">
        <v>2</v>
      </c>
      <c r="C192" s="191" t="s">
        <v>34</v>
      </c>
      <c r="D192" s="191" t="s">
        <v>61</v>
      </c>
      <c r="E192" s="191" t="s">
        <v>35</v>
      </c>
      <c r="F192" s="191" t="s">
        <v>36</v>
      </c>
      <c r="G192" s="191" t="s">
        <v>62</v>
      </c>
      <c r="H192" s="191" t="s">
        <v>37</v>
      </c>
      <c r="I192" s="191"/>
      <c r="J192" s="191" t="s">
        <v>63</v>
      </c>
    </row>
    <row r="193" spans="1:10" ht="30">
      <c r="A193" s="191"/>
      <c r="B193" s="191"/>
      <c r="C193" s="191"/>
      <c r="D193" s="191"/>
      <c r="E193" s="191"/>
      <c r="F193" s="191"/>
      <c r="G193" s="191"/>
      <c r="H193" s="4" t="s">
        <v>38</v>
      </c>
      <c r="I193" s="4" t="s">
        <v>39</v>
      </c>
      <c r="J193" s="191"/>
    </row>
    <row r="194" spans="1:10" ht="15">
      <c r="A194" s="4">
        <v>1</v>
      </c>
      <c r="B194" s="4">
        <v>2</v>
      </c>
      <c r="C194" s="4">
        <v>3</v>
      </c>
      <c r="D194" s="4">
        <v>4</v>
      </c>
      <c r="E194" s="4">
        <v>5</v>
      </c>
      <c r="F194" s="4">
        <v>6</v>
      </c>
      <c r="G194" s="4">
        <v>7</v>
      </c>
      <c r="H194" s="4">
        <v>8</v>
      </c>
      <c r="I194" s="4">
        <v>9</v>
      </c>
      <c r="J194" s="4">
        <v>10</v>
      </c>
    </row>
    <row r="195" spans="1:10" ht="15">
      <c r="A195" s="4" t="s">
        <v>114</v>
      </c>
      <c r="B195" s="5" t="s">
        <v>247</v>
      </c>
      <c r="C195" s="38">
        <v>757000</v>
      </c>
      <c r="D195" s="38">
        <v>754245</v>
      </c>
      <c r="E195" s="39">
        <v>0</v>
      </c>
      <c r="F195" s="39">
        <v>0</v>
      </c>
      <c r="G195" s="39">
        <f>F195-E195</f>
        <v>0</v>
      </c>
      <c r="H195" s="39"/>
      <c r="I195" s="39"/>
      <c r="J195" s="39">
        <f>D195+F195</f>
        <v>754245</v>
      </c>
    </row>
    <row r="196" spans="1:10" ht="15">
      <c r="A196" s="4" t="s">
        <v>115</v>
      </c>
      <c r="B196" s="5" t="s">
        <v>248</v>
      </c>
      <c r="C196" s="38">
        <v>4300</v>
      </c>
      <c r="D196" s="45">
        <v>4300</v>
      </c>
      <c r="E196" s="39">
        <v>0</v>
      </c>
      <c r="F196" s="39">
        <v>0</v>
      </c>
      <c r="G196" s="39">
        <f>F196-E196</f>
        <v>0</v>
      </c>
      <c r="H196" s="39"/>
      <c r="I196" s="39"/>
      <c r="J196" s="39">
        <f>D196+F196</f>
        <v>4300</v>
      </c>
    </row>
    <row r="197" spans="1:10" ht="15">
      <c r="A197" s="4" t="s">
        <v>6</v>
      </c>
      <c r="B197" s="4" t="s">
        <v>9</v>
      </c>
      <c r="C197" s="38">
        <f aca="true" t="shared" si="1" ref="C197:J197">SUM(C195:C196)</f>
        <v>761300</v>
      </c>
      <c r="D197" s="45">
        <f t="shared" si="1"/>
        <v>758545</v>
      </c>
      <c r="E197" s="45">
        <f t="shared" si="1"/>
        <v>0</v>
      </c>
      <c r="F197" s="41">
        <f t="shared" si="1"/>
        <v>0</v>
      </c>
      <c r="G197" s="45">
        <f t="shared" si="1"/>
        <v>0</v>
      </c>
      <c r="H197" s="41">
        <f t="shared" si="1"/>
        <v>0</v>
      </c>
      <c r="I197" s="41">
        <f t="shared" si="1"/>
        <v>0</v>
      </c>
      <c r="J197" s="41">
        <f t="shared" si="1"/>
        <v>758545</v>
      </c>
    </row>
    <row r="200" spans="1:12" ht="15" customHeight="1">
      <c r="A200" s="200" t="s">
        <v>363</v>
      </c>
      <c r="B200" s="200"/>
      <c r="C200" s="200"/>
      <c r="D200" s="200"/>
      <c r="E200" s="200"/>
      <c r="F200" s="200"/>
      <c r="G200" s="200"/>
      <c r="H200" s="200"/>
      <c r="I200" s="200"/>
      <c r="J200" s="200"/>
      <c r="K200" s="200"/>
      <c r="L200" s="200"/>
    </row>
    <row r="201" ht="15">
      <c r="L201" s="3" t="s">
        <v>0</v>
      </c>
    </row>
    <row r="202" spans="1:12" ht="15">
      <c r="A202" s="191" t="s">
        <v>33</v>
      </c>
      <c r="B202" s="191" t="s">
        <v>2</v>
      </c>
      <c r="C202" s="196" t="s">
        <v>93</v>
      </c>
      <c r="D202" s="197"/>
      <c r="E202" s="197"/>
      <c r="F202" s="197"/>
      <c r="G202" s="198"/>
      <c r="H202" s="233" t="s">
        <v>94</v>
      </c>
      <c r="I202" s="233"/>
      <c r="J202" s="233"/>
      <c r="K202" s="233"/>
      <c r="L202" s="233"/>
    </row>
    <row r="203" spans="1:12" ht="102" customHeight="1">
      <c r="A203" s="191"/>
      <c r="B203" s="191"/>
      <c r="C203" s="191" t="s">
        <v>40</v>
      </c>
      <c r="D203" s="191" t="s">
        <v>41</v>
      </c>
      <c r="E203" s="191" t="s">
        <v>42</v>
      </c>
      <c r="F203" s="191"/>
      <c r="G203" s="191" t="s">
        <v>64</v>
      </c>
      <c r="H203" s="191" t="s">
        <v>43</v>
      </c>
      <c r="I203" s="191" t="s">
        <v>65</v>
      </c>
      <c r="J203" s="191" t="s">
        <v>42</v>
      </c>
      <c r="K203" s="191"/>
      <c r="L203" s="191" t="s">
        <v>66</v>
      </c>
    </row>
    <row r="204" spans="1:12" ht="30">
      <c r="A204" s="191"/>
      <c r="B204" s="191"/>
      <c r="C204" s="191"/>
      <c r="D204" s="191"/>
      <c r="E204" s="4" t="s">
        <v>38</v>
      </c>
      <c r="F204" s="4" t="s">
        <v>39</v>
      </c>
      <c r="G204" s="191"/>
      <c r="H204" s="191"/>
      <c r="I204" s="191"/>
      <c r="J204" s="4" t="s">
        <v>38</v>
      </c>
      <c r="K204" s="4" t="s">
        <v>39</v>
      </c>
      <c r="L204" s="191"/>
    </row>
    <row r="205" spans="1:12" ht="15">
      <c r="A205" s="4">
        <v>1</v>
      </c>
      <c r="B205" s="4">
        <v>2</v>
      </c>
      <c r="C205" s="4">
        <v>3</v>
      </c>
      <c r="D205" s="4">
        <v>4</v>
      </c>
      <c r="E205" s="4">
        <v>5</v>
      </c>
      <c r="F205" s="4">
        <v>6</v>
      </c>
      <c r="G205" s="4">
        <v>7</v>
      </c>
      <c r="H205" s="4">
        <v>8</v>
      </c>
      <c r="I205" s="4">
        <v>9</v>
      </c>
      <c r="J205" s="4">
        <v>10</v>
      </c>
      <c r="K205" s="4">
        <v>11</v>
      </c>
      <c r="L205" s="4">
        <v>12</v>
      </c>
    </row>
    <row r="206" spans="1:12" ht="15">
      <c r="A206" s="20">
        <v>2240</v>
      </c>
      <c r="B206" s="18" t="s">
        <v>103</v>
      </c>
      <c r="C206" s="38">
        <f>J48</f>
        <v>6400</v>
      </c>
      <c r="D206" s="39">
        <f>F195</f>
        <v>0</v>
      </c>
      <c r="E206" s="39">
        <f>D206</f>
        <v>0</v>
      </c>
      <c r="F206" s="39"/>
      <c r="G206" s="39">
        <f>C206-E206</f>
        <v>6400</v>
      </c>
      <c r="H206" s="39">
        <f>N48</f>
        <v>6900</v>
      </c>
      <c r="I206" s="39">
        <f>D206-E206-F206</f>
        <v>0</v>
      </c>
      <c r="J206" s="39"/>
      <c r="K206" s="39"/>
      <c r="L206" s="39">
        <f>H206-I206</f>
        <v>6900</v>
      </c>
    </row>
    <row r="207" spans="1:12" ht="15">
      <c r="A207" s="20">
        <v>2700</v>
      </c>
      <c r="B207" s="18" t="s">
        <v>107</v>
      </c>
      <c r="C207" s="38">
        <f>J49</f>
        <v>875000</v>
      </c>
      <c r="D207" s="39">
        <f>F196</f>
        <v>0</v>
      </c>
      <c r="E207" s="39">
        <f>D207</f>
        <v>0</v>
      </c>
      <c r="F207" s="39"/>
      <c r="G207" s="39">
        <f>C207-E207</f>
        <v>875000</v>
      </c>
      <c r="H207" s="39">
        <f>N49</f>
        <v>877300</v>
      </c>
      <c r="I207" s="39">
        <f>D207-E207-F207</f>
        <v>0</v>
      </c>
      <c r="J207" s="39"/>
      <c r="K207" s="39"/>
      <c r="L207" s="39">
        <f>H207-I207</f>
        <v>877300</v>
      </c>
    </row>
    <row r="208" spans="1:15" ht="15">
      <c r="A208" s="4" t="s">
        <v>6</v>
      </c>
      <c r="B208" s="4" t="s">
        <v>9</v>
      </c>
      <c r="C208" s="38">
        <f aca="true" t="shared" si="2" ref="C208:L208">SUM(C206:C207)</f>
        <v>881400</v>
      </c>
      <c r="D208" s="38">
        <f t="shared" si="2"/>
        <v>0</v>
      </c>
      <c r="E208" s="38">
        <f t="shared" si="2"/>
        <v>0</v>
      </c>
      <c r="F208" s="38">
        <f t="shared" si="2"/>
        <v>0</v>
      </c>
      <c r="G208" s="38">
        <f t="shared" si="2"/>
        <v>881400</v>
      </c>
      <c r="H208" s="39">
        <f t="shared" si="2"/>
        <v>884200</v>
      </c>
      <c r="I208" s="39">
        <f t="shared" si="2"/>
        <v>0</v>
      </c>
      <c r="J208" s="39">
        <f t="shared" si="2"/>
        <v>0</v>
      </c>
      <c r="K208" s="39">
        <f t="shared" si="2"/>
        <v>0</v>
      </c>
      <c r="L208" s="39">
        <f t="shared" si="2"/>
        <v>884200</v>
      </c>
      <c r="O208" s="21"/>
    </row>
    <row r="211" spans="1:9" ht="15" customHeight="1">
      <c r="A211" s="200" t="s">
        <v>375</v>
      </c>
      <c r="B211" s="200"/>
      <c r="C211" s="200"/>
      <c r="D211" s="200"/>
      <c r="E211" s="200"/>
      <c r="F211" s="200"/>
      <c r="G211" s="200"/>
      <c r="H211" s="200"/>
      <c r="I211" s="200"/>
    </row>
    <row r="212" ht="15">
      <c r="I212" s="3" t="s">
        <v>0</v>
      </c>
    </row>
    <row r="213" spans="1:12" ht="142.5" customHeight="1">
      <c r="A213" s="4" t="s">
        <v>33</v>
      </c>
      <c r="B213" s="4" t="s">
        <v>2</v>
      </c>
      <c r="C213" s="4" t="s">
        <v>34</v>
      </c>
      <c r="D213" s="4" t="s">
        <v>44</v>
      </c>
      <c r="E213" s="4" t="s">
        <v>155</v>
      </c>
      <c r="F213" s="4" t="s">
        <v>364</v>
      </c>
      <c r="G213" s="4" t="s">
        <v>365</v>
      </c>
      <c r="H213" s="4" t="s">
        <v>45</v>
      </c>
      <c r="I213" s="4" t="s">
        <v>46</v>
      </c>
      <c r="L213" s="107"/>
    </row>
    <row r="214" spans="1:9" ht="12" customHeight="1">
      <c r="A214" s="4">
        <v>1</v>
      </c>
      <c r="B214" s="4">
        <v>2</v>
      </c>
      <c r="C214" s="4">
        <v>3</v>
      </c>
      <c r="D214" s="4">
        <v>4</v>
      </c>
      <c r="E214" s="4">
        <v>5</v>
      </c>
      <c r="F214" s="4">
        <v>6</v>
      </c>
      <c r="G214" s="4">
        <v>7</v>
      </c>
      <c r="H214" s="4">
        <v>8</v>
      </c>
      <c r="I214" s="4">
        <v>9</v>
      </c>
    </row>
    <row r="215" spans="1:9" ht="15">
      <c r="A215" s="20">
        <v>2240</v>
      </c>
      <c r="B215" s="18" t="s">
        <v>103</v>
      </c>
      <c r="C215" s="39">
        <v>4300</v>
      </c>
      <c r="D215" s="38">
        <v>4300</v>
      </c>
      <c r="E215" s="4">
        <v>0</v>
      </c>
      <c r="F215" s="4">
        <v>0</v>
      </c>
      <c r="G215" s="4">
        <v>0</v>
      </c>
      <c r="H215" s="4"/>
      <c r="I215" s="4"/>
    </row>
    <row r="216" spans="1:9" ht="15">
      <c r="A216" s="20">
        <v>2700</v>
      </c>
      <c r="B216" s="18" t="s">
        <v>107</v>
      </c>
      <c r="C216" s="39">
        <v>757000</v>
      </c>
      <c r="D216" s="45">
        <v>754245</v>
      </c>
      <c r="E216" s="4">
        <v>0</v>
      </c>
      <c r="F216" s="4">
        <v>0</v>
      </c>
      <c r="G216" s="4">
        <v>0</v>
      </c>
      <c r="H216" s="4" t="s">
        <v>6</v>
      </c>
      <c r="I216" s="4" t="s">
        <v>6</v>
      </c>
    </row>
    <row r="217" spans="1:9" ht="15">
      <c r="A217" s="4" t="s">
        <v>6</v>
      </c>
      <c r="B217" s="4" t="s">
        <v>9</v>
      </c>
      <c r="C217" s="39">
        <f>C215+C216</f>
        <v>761300</v>
      </c>
      <c r="D217" s="39">
        <f>D215+D216</f>
        <v>758545</v>
      </c>
      <c r="E217" s="27">
        <f>E215+E216</f>
        <v>0</v>
      </c>
      <c r="F217" s="27">
        <f>F215+F216</f>
        <v>0</v>
      </c>
      <c r="G217" s="27">
        <f>G215+G216</f>
        <v>0</v>
      </c>
      <c r="H217" s="4" t="s">
        <v>6</v>
      </c>
      <c r="I217" s="4" t="s">
        <v>6</v>
      </c>
    </row>
    <row r="219" ht="6.75" customHeight="1"/>
    <row r="220" spans="1:9" ht="15" customHeight="1">
      <c r="A220" s="213" t="s">
        <v>156</v>
      </c>
      <c r="B220" s="213"/>
      <c r="C220" s="213"/>
      <c r="D220" s="213"/>
      <c r="E220" s="213"/>
      <c r="F220" s="213"/>
      <c r="G220" s="213"/>
      <c r="H220" s="213"/>
      <c r="I220" s="213"/>
    </row>
    <row r="221" spans="1:9" ht="63" customHeight="1">
      <c r="A221" s="217" t="s">
        <v>429</v>
      </c>
      <c r="B221" s="229"/>
      <c r="C221" s="229"/>
      <c r="D221" s="229"/>
      <c r="E221" s="229"/>
      <c r="F221" s="229"/>
      <c r="G221" s="229"/>
      <c r="H221" s="229"/>
      <c r="I221" s="229"/>
    </row>
    <row r="222" spans="1:9" ht="45.75" customHeight="1">
      <c r="A222" s="195" t="s">
        <v>424</v>
      </c>
      <c r="B222" s="195"/>
      <c r="C222" s="195"/>
      <c r="D222" s="195"/>
      <c r="E222" s="195"/>
      <c r="F222" s="195"/>
      <c r="G222" s="195"/>
      <c r="H222" s="195"/>
      <c r="I222" s="195"/>
    </row>
    <row r="223" spans="1:9" ht="69" customHeight="1">
      <c r="A223" s="217" t="s">
        <v>167</v>
      </c>
      <c r="B223" s="224"/>
      <c r="C223" s="224"/>
      <c r="D223" s="224"/>
      <c r="E223" s="224"/>
      <c r="F223" s="224"/>
      <c r="G223" s="224"/>
      <c r="H223" s="224"/>
      <c r="I223" s="224"/>
    </row>
    <row r="224" spans="1:9" s="12" customFormat="1" ht="30.75" customHeight="1">
      <c r="A224" s="212" t="s">
        <v>462</v>
      </c>
      <c r="B224" s="212"/>
      <c r="C224" s="10"/>
      <c r="D224" s="11"/>
      <c r="G224" s="190" t="s">
        <v>461</v>
      </c>
      <c r="H224" s="190"/>
      <c r="I224" s="190"/>
    </row>
    <row r="225" spans="1:9" s="8" customFormat="1" ht="15" customHeight="1">
      <c r="A225" s="9"/>
      <c r="D225" s="7" t="s">
        <v>47</v>
      </c>
      <c r="G225" s="211" t="s">
        <v>48</v>
      </c>
      <c r="H225" s="211"/>
      <c r="I225" s="211"/>
    </row>
    <row r="226" spans="1:9" s="12" customFormat="1" ht="12.75" customHeight="1">
      <c r="A226" s="212" t="s">
        <v>71</v>
      </c>
      <c r="B226" s="212"/>
      <c r="C226" s="10"/>
      <c r="D226" s="11"/>
      <c r="G226" s="190" t="s">
        <v>396</v>
      </c>
      <c r="H226" s="190"/>
      <c r="I226" s="190"/>
    </row>
    <row r="227" spans="1:9" s="8" customFormat="1" ht="15" customHeight="1">
      <c r="A227" s="9"/>
      <c r="D227" s="7" t="s">
        <v>47</v>
      </c>
      <c r="G227" s="211" t="s">
        <v>48</v>
      </c>
      <c r="H227" s="211"/>
      <c r="I227" s="211"/>
    </row>
  </sheetData>
  <sheetProtection/>
  <mergeCells count="170">
    <mergeCell ref="A19:N19"/>
    <mergeCell ref="G225:I225"/>
    <mergeCell ref="A226:B226"/>
    <mergeCell ref="G226:I226"/>
    <mergeCell ref="E203:F203"/>
    <mergeCell ref="G203:G204"/>
    <mergeCell ref="H203:H204"/>
    <mergeCell ref="I203:I204"/>
    <mergeCell ref="C203:C204"/>
    <mergeCell ref="D203:D204"/>
    <mergeCell ref="G227:I227"/>
    <mergeCell ref="D106:D107"/>
    <mergeCell ref="D109:D113"/>
    <mergeCell ref="A211:I211"/>
    <mergeCell ref="A220:I220"/>
    <mergeCell ref="A221:I221"/>
    <mergeCell ref="A222:I222"/>
    <mergeCell ref="A223:I223"/>
    <mergeCell ref="A187:J187"/>
    <mergeCell ref="A188:M188"/>
    <mergeCell ref="J203:K203"/>
    <mergeCell ref="L203:L204"/>
    <mergeCell ref="G192:G193"/>
    <mergeCell ref="H192:I192"/>
    <mergeCell ref="J192:J193"/>
    <mergeCell ref="A200:L200"/>
    <mergeCell ref="A202:A204"/>
    <mergeCell ref="B202:B204"/>
    <mergeCell ref="C202:G202"/>
    <mergeCell ref="H202:L202"/>
    <mergeCell ref="A189:J189"/>
    <mergeCell ref="A190:J190"/>
    <mergeCell ref="A192:A193"/>
    <mergeCell ref="B192:B193"/>
    <mergeCell ref="C192:C193"/>
    <mergeCell ref="D192:D193"/>
    <mergeCell ref="E192:E193"/>
    <mergeCell ref="F192:F193"/>
    <mergeCell ref="A178:M178"/>
    <mergeCell ref="A180:A181"/>
    <mergeCell ref="B180:B181"/>
    <mergeCell ref="C180:C181"/>
    <mergeCell ref="D180:E180"/>
    <mergeCell ref="F180:G180"/>
    <mergeCell ref="H180:I180"/>
    <mergeCell ref="J180:K180"/>
    <mergeCell ref="L180:M180"/>
    <mergeCell ref="A169:I169"/>
    <mergeCell ref="A171:A172"/>
    <mergeCell ref="B171:B172"/>
    <mergeCell ref="C171:C172"/>
    <mergeCell ref="D171:F171"/>
    <mergeCell ref="G171:I171"/>
    <mergeCell ref="A161:L161"/>
    <mergeCell ref="A163:A164"/>
    <mergeCell ref="B163:B164"/>
    <mergeCell ref="C163:C164"/>
    <mergeCell ref="D163:F163"/>
    <mergeCell ref="G163:I163"/>
    <mergeCell ref="J163:L163"/>
    <mergeCell ref="I152:J152"/>
    <mergeCell ref="K152:K153"/>
    <mergeCell ref="L152:L153"/>
    <mergeCell ref="M152:M153"/>
    <mergeCell ref="N152:N153"/>
    <mergeCell ref="A160:L160"/>
    <mergeCell ref="A149:N149"/>
    <mergeCell ref="A151:A153"/>
    <mergeCell ref="B151:B153"/>
    <mergeCell ref="C151:F151"/>
    <mergeCell ref="G151:J151"/>
    <mergeCell ref="K151:L151"/>
    <mergeCell ref="M151:N151"/>
    <mergeCell ref="C152:D152"/>
    <mergeCell ref="E152:F152"/>
    <mergeCell ref="G152:H152"/>
    <mergeCell ref="A139:K139"/>
    <mergeCell ref="A141:A142"/>
    <mergeCell ref="B141:C141"/>
    <mergeCell ref="D141:E141"/>
    <mergeCell ref="F141:G141"/>
    <mergeCell ref="H141:I141"/>
    <mergeCell ref="J141:K141"/>
    <mergeCell ref="K102:M102"/>
    <mergeCell ref="A120:J120"/>
    <mergeCell ref="A122:A123"/>
    <mergeCell ref="B122:B123"/>
    <mergeCell ref="C122:C123"/>
    <mergeCell ref="D122:D123"/>
    <mergeCell ref="E122:G122"/>
    <mergeCell ref="H122:J122"/>
    <mergeCell ref="D115:D117"/>
    <mergeCell ref="A102:A103"/>
    <mergeCell ref="B102:B103"/>
    <mergeCell ref="C102:C103"/>
    <mergeCell ref="D102:D103"/>
    <mergeCell ref="E102:G102"/>
    <mergeCell ref="H102:J102"/>
    <mergeCell ref="A92:A93"/>
    <mergeCell ref="B92:B93"/>
    <mergeCell ref="C92:F92"/>
    <mergeCell ref="G92:J92"/>
    <mergeCell ref="A99:M99"/>
    <mergeCell ref="A100:M100"/>
    <mergeCell ref="A82:A83"/>
    <mergeCell ref="B82:B83"/>
    <mergeCell ref="C82:F82"/>
    <mergeCell ref="G82:J82"/>
    <mergeCell ref="K82:N82"/>
    <mergeCell ref="A90:J90"/>
    <mergeCell ref="A73:A74"/>
    <mergeCell ref="B73:B74"/>
    <mergeCell ref="C73:F73"/>
    <mergeCell ref="G73:J73"/>
    <mergeCell ref="A79:N79"/>
    <mergeCell ref="A80:N80"/>
    <mergeCell ref="A61:J61"/>
    <mergeCell ref="A63:A64"/>
    <mergeCell ref="B63:B64"/>
    <mergeCell ref="C63:F63"/>
    <mergeCell ref="G63:J63"/>
    <mergeCell ref="A71:J71"/>
    <mergeCell ref="K45:N45"/>
    <mergeCell ref="A53:N53"/>
    <mergeCell ref="A55:A56"/>
    <mergeCell ref="B55:B56"/>
    <mergeCell ref="C55:F55"/>
    <mergeCell ref="G55:J55"/>
    <mergeCell ref="K55:N55"/>
    <mergeCell ref="A33:J33"/>
    <mergeCell ref="A35:A36"/>
    <mergeCell ref="B35:B36"/>
    <mergeCell ref="C35:F35"/>
    <mergeCell ref="G35:J35"/>
    <mergeCell ref="B45:B46"/>
    <mergeCell ref="C45:F45"/>
    <mergeCell ref="G45:J45"/>
    <mergeCell ref="A23:P23"/>
    <mergeCell ref="A24:N24"/>
    <mergeCell ref="A25:N25"/>
    <mergeCell ref="A27:A28"/>
    <mergeCell ref="B27:B28"/>
    <mergeCell ref="C27:F27"/>
    <mergeCell ref="K27:N27"/>
    <mergeCell ref="F11:I11"/>
    <mergeCell ref="B8:E8"/>
    <mergeCell ref="F9:H9"/>
    <mergeCell ref="D126:D127"/>
    <mergeCell ref="D129:D133"/>
    <mergeCell ref="G27:J27"/>
    <mergeCell ref="A42:N42"/>
    <mergeCell ref="A43:N43"/>
    <mergeCell ref="A45:A46"/>
    <mergeCell ref="A20:P20"/>
    <mergeCell ref="C5:J5"/>
    <mergeCell ref="A7:E7"/>
    <mergeCell ref="A9:E9"/>
    <mergeCell ref="B6:E6"/>
    <mergeCell ref="F7:H7"/>
    <mergeCell ref="F10:I10"/>
    <mergeCell ref="A224:B224"/>
    <mergeCell ref="G224:I224"/>
    <mergeCell ref="A14:N14"/>
    <mergeCell ref="A15:N15"/>
    <mergeCell ref="A16:N16"/>
    <mergeCell ref="A17:N17"/>
    <mergeCell ref="A18:N18"/>
    <mergeCell ref="D135:D137"/>
    <mergeCell ref="A21:P21"/>
    <mergeCell ref="A22:P22"/>
  </mergeCells>
  <printOptions/>
  <pageMargins left="0.15748031496062992" right="0.15748031496062992" top="0.31496062992125984" bottom="0.2755905511811024" header="0.31496062992125984" footer="0.31496062992125984"/>
  <pageSetup fitToHeight="50" fitToWidth="1" horizontalDpi="600" verticalDpi="600" orientation="landscape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B211"/>
  <sheetViews>
    <sheetView view="pageBreakPreview" zoomScaleSheetLayoutView="100" zoomScalePageLayoutView="0" workbookViewId="0" topLeftCell="A25">
      <selection activeCell="A21" sqref="A21:P21"/>
    </sheetView>
  </sheetViews>
  <sheetFormatPr defaultColWidth="9.140625" defaultRowHeight="15"/>
  <cols>
    <col min="1" max="1" width="11.7109375" style="1" customWidth="1"/>
    <col min="2" max="2" width="35.7109375" style="1" customWidth="1"/>
    <col min="3" max="9" width="11.28125" style="1" customWidth="1"/>
    <col min="10" max="10" width="11.7109375" style="1" customWidth="1"/>
    <col min="11" max="14" width="11.28125" style="1" customWidth="1"/>
    <col min="15" max="16384" width="9.140625" style="1" customWidth="1"/>
  </cols>
  <sheetData>
    <row r="1" spans="3:10" ht="15">
      <c r="C1" s="95"/>
      <c r="G1" s="87"/>
      <c r="H1" s="8" t="s">
        <v>322</v>
      </c>
      <c r="I1" s="8"/>
      <c r="J1" s="88"/>
    </row>
    <row r="2" spans="3:10" ht="15">
      <c r="C2" s="95"/>
      <c r="G2" s="87"/>
      <c r="H2" s="8" t="s">
        <v>323</v>
      </c>
      <c r="I2" s="8"/>
      <c r="J2" s="88"/>
    </row>
    <row r="3" spans="7:10" ht="15">
      <c r="G3" s="87"/>
      <c r="H3" s="8" t="s">
        <v>324</v>
      </c>
      <c r="I3" s="8"/>
      <c r="J3" s="88"/>
    </row>
    <row r="4" spans="7:10" ht="15">
      <c r="G4" s="87"/>
      <c r="H4" s="87"/>
      <c r="I4" s="87"/>
      <c r="J4" s="88"/>
    </row>
    <row r="5" spans="3:10" ht="15">
      <c r="C5" s="183" t="s">
        <v>335</v>
      </c>
      <c r="D5" s="183"/>
      <c r="E5" s="183"/>
      <c r="F5" s="183"/>
      <c r="G5" s="183"/>
      <c r="H5" s="183"/>
      <c r="I5" s="183"/>
      <c r="J5" s="183"/>
    </row>
    <row r="6" spans="1:10" ht="41.25" customHeight="1">
      <c r="A6" s="89" t="s">
        <v>325</v>
      </c>
      <c r="B6" s="187" t="s">
        <v>343</v>
      </c>
      <c r="C6" s="187"/>
      <c r="D6" s="187"/>
      <c r="E6" s="187"/>
      <c r="F6" s="97"/>
      <c r="G6" s="114" t="s">
        <v>394</v>
      </c>
      <c r="H6" s="8"/>
      <c r="I6" s="86"/>
      <c r="J6" s="8">
        <v>3195961</v>
      </c>
    </row>
    <row r="7" spans="1:10" ht="41.25" customHeight="1">
      <c r="A7" s="184" t="s">
        <v>326</v>
      </c>
      <c r="B7" s="184"/>
      <c r="C7" s="184"/>
      <c r="D7" s="184"/>
      <c r="E7" s="184"/>
      <c r="F7" s="186" t="s">
        <v>327</v>
      </c>
      <c r="G7" s="186"/>
      <c r="H7" s="186"/>
      <c r="I7" s="93"/>
      <c r="J7" s="92" t="s">
        <v>337</v>
      </c>
    </row>
    <row r="8" spans="1:10" ht="48" customHeight="1">
      <c r="A8" s="89" t="s">
        <v>328</v>
      </c>
      <c r="B8" s="187" t="s">
        <v>343</v>
      </c>
      <c r="C8" s="187"/>
      <c r="D8" s="187"/>
      <c r="E8" s="187"/>
      <c r="F8" s="90"/>
      <c r="G8" s="114" t="s">
        <v>395</v>
      </c>
      <c r="H8" s="8"/>
      <c r="I8" s="90"/>
      <c r="J8" s="8">
        <v>3195961</v>
      </c>
    </row>
    <row r="9" spans="1:10" ht="68.25" customHeight="1">
      <c r="A9" s="184" t="s">
        <v>329</v>
      </c>
      <c r="B9" s="184"/>
      <c r="C9" s="184"/>
      <c r="D9" s="184"/>
      <c r="E9" s="184"/>
      <c r="F9" s="186" t="s">
        <v>330</v>
      </c>
      <c r="G9" s="186"/>
      <c r="H9" s="186"/>
      <c r="I9" s="93"/>
      <c r="J9" s="92" t="s">
        <v>337</v>
      </c>
    </row>
    <row r="10" spans="1:10" ht="51" customHeight="1">
      <c r="A10" s="89" t="s">
        <v>458</v>
      </c>
      <c r="C10" s="90">
        <v>3172</v>
      </c>
      <c r="D10" s="91"/>
      <c r="E10" s="110">
        <v>1010</v>
      </c>
      <c r="F10" s="185" t="s">
        <v>392</v>
      </c>
      <c r="G10" s="185"/>
      <c r="H10" s="185"/>
      <c r="I10" s="185"/>
      <c r="J10" s="96">
        <v>7400000000</v>
      </c>
    </row>
    <row r="11" spans="1:10" ht="92.25" customHeight="1">
      <c r="A11" s="93" t="s">
        <v>336</v>
      </c>
      <c r="B11" s="93"/>
      <c r="C11" s="92" t="s">
        <v>331</v>
      </c>
      <c r="D11" s="90"/>
      <c r="E11" s="92" t="s">
        <v>332</v>
      </c>
      <c r="F11" s="186" t="s">
        <v>333</v>
      </c>
      <c r="G11" s="186"/>
      <c r="H11" s="186"/>
      <c r="I11" s="186"/>
      <c r="J11" s="94" t="s">
        <v>338</v>
      </c>
    </row>
    <row r="12" spans="1:2" ht="11.25" customHeight="1">
      <c r="A12" s="3"/>
      <c r="B12" s="2"/>
    </row>
    <row r="13" spans="1:2" ht="10.5" customHeight="1">
      <c r="A13" s="3"/>
      <c r="B13" s="2"/>
    </row>
    <row r="14" spans="1:14" ht="20.25" customHeight="1">
      <c r="A14" s="195" t="s">
        <v>72</v>
      </c>
      <c r="B14" s="195"/>
      <c r="C14" s="195"/>
      <c r="D14" s="195"/>
      <c r="E14" s="195"/>
      <c r="F14" s="195"/>
      <c r="G14" s="195"/>
      <c r="H14" s="195"/>
      <c r="I14" s="195"/>
      <c r="J14" s="195"/>
      <c r="K14" s="195"/>
      <c r="L14" s="195"/>
      <c r="M14" s="195"/>
      <c r="N14" s="195"/>
    </row>
    <row r="15" spans="1:14" ht="32.25" customHeight="1">
      <c r="A15" s="195" t="s">
        <v>243</v>
      </c>
      <c r="B15" s="195"/>
      <c r="C15" s="195"/>
      <c r="D15" s="195"/>
      <c r="E15" s="195"/>
      <c r="F15" s="195"/>
      <c r="G15" s="195"/>
      <c r="H15" s="195"/>
      <c r="I15" s="195"/>
      <c r="J15" s="195"/>
      <c r="K15" s="195"/>
      <c r="L15" s="195"/>
      <c r="M15" s="195"/>
      <c r="N15" s="195"/>
    </row>
    <row r="16" spans="1:14" ht="23.25" customHeight="1">
      <c r="A16" s="195" t="s">
        <v>260</v>
      </c>
      <c r="B16" s="195"/>
      <c r="C16" s="195"/>
      <c r="D16" s="195"/>
      <c r="E16" s="195"/>
      <c r="F16" s="195"/>
      <c r="G16" s="195"/>
      <c r="H16" s="195"/>
      <c r="I16" s="195"/>
      <c r="J16" s="195"/>
      <c r="K16" s="195"/>
      <c r="L16" s="195"/>
      <c r="M16" s="195"/>
      <c r="N16" s="195"/>
    </row>
    <row r="17" spans="1:14" ht="15">
      <c r="A17" s="195" t="s">
        <v>67</v>
      </c>
      <c r="B17" s="195"/>
      <c r="C17" s="195"/>
      <c r="D17" s="195"/>
      <c r="E17" s="195"/>
      <c r="F17" s="195"/>
      <c r="G17" s="195"/>
      <c r="H17" s="195"/>
      <c r="I17" s="195"/>
      <c r="J17" s="195"/>
      <c r="K17" s="195"/>
      <c r="L17" s="195"/>
      <c r="M17" s="195"/>
      <c r="N17" s="195"/>
    </row>
    <row r="18" spans="1:32" s="13" customFormat="1" ht="18.75" customHeight="1">
      <c r="A18" s="210" t="s">
        <v>79</v>
      </c>
      <c r="B18" s="210"/>
      <c r="C18" s="210"/>
      <c r="D18" s="210"/>
      <c r="E18" s="210"/>
      <c r="F18" s="210"/>
      <c r="G18" s="210"/>
      <c r="H18" s="210"/>
      <c r="I18" s="210"/>
      <c r="J18" s="210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</row>
    <row r="19" spans="1:32" s="13" customFormat="1" ht="18.75" customHeight="1">
      <c r="A19" s="188" t="s">
        <v>378</v>
      </c>
      <c r="B19" s="188"/>
      <c r="C19" s="188"/>
      <c r="D19" s="188"/>
      <c r="E19" s="188"/>
      <c r="F19" s="188"/>
      <c r="G19" s="188"/>
      <c r="H19" s="188"/>
      <c r="I19" s="188"/>
      <c r="J19" s="188"/>
      <c r="K19" s="188"/>
      <c r="L19" s="188"/>
      <c r="M19" s="188"/>
      <c r="N19" s="188"/>
      <c r="O19" s="188"/>
      <c r="P19" s="188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</row>
    <row r="20" spans="1:32" s="15" customFormat="1" ht="29.25" customHeight="1">
      <c r="A20" s="188" t="s">
        <v>244</v>
      </c>
      <c r="B20" s="189"/>
      <c r="C20" s="189"/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</row>
    <row r="21" spans="1:236" s="15" customFormat="1" ht="33" customHeight="1">
      <c r="A21" s="188" t="s">
        <v>413</v>
      </c>
      <c r="B21" s="189"/>
      <c r="C21" s="189"/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</row>
    <row r="22" spans="1:32" s="15" customFormat="1" ht="15" customHeight="1">
      <c r="A22" s="188"/>
      <c r="B22" s="189"/>
      <c r="C22" s="189"/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</row>
    <row r="23" spans="1:14" ht="15">
      <c r="A23" s="199" t="s">
        <v>68</v>
      </c>
      <c r="B23" s="199"/>
      <c r="C23" s="199"/>
      <c r="D23" s="199"/>
      <c r="E23" s="199"/>
      <c r="F23" s="199"/>
      <c r="G23" s="199"/>
      <c r="H23" s="199"/>
      <c r="I23" s="199"/>
      <c r="J23" s="199"/>
      <c r="K23" s="199"/>
      <c r="L23" s="199"/>
      <c r="M23" s="199"/>
      <c r="N23" s="199"/>
    </row>
    <row r="24" spans="1:14" ht="15">
      <c r="A24" s="195" t="s">
        <v>414</v>
      </c>
      <c r="B24" s="195"/>
      <c r="C24" s="195"/>
      <c r="D24" s="195"/>
      <c r="E24" s="195"/>
      <c r="F24" s="195"/>
      <c r="G24" s="195"/>
      <c r="H24" s="195"/>
      <c r="I24" s="195"/>
      <c r="J24" s="195"/>
      <c r="K24" s="195"/>
      <c r="L24" s="195"/>
      <c r="M24" s="195"/>
      <c r="N24" s="195"/>
    </row>
    <row r="25" ht="15">
      <c r="N25" s="3" t="s">
        <v>0</v>
      </c>
    </row>
    <row r="26" spans="1:14" ht="15">
      <c r="A26" s="191" t="s">
        <v>1</v>
      </c>
      <c r="B26" s="191" t="s">
        <v>2</v>
      </c>
      <c r="C26" s="191" t="s">
        <v>344</v>
      </c>
      <c r="D26" s="191"/>
      <c r="E26" s="191"/>
      <c r="F26" s="191"/>
      <c r="G26" s="191" t="s">
        <v>345</v>
      </c>
      <c r="H26" s="191"/>
      <c r="I26" s="191"/>
      <c r="J26" s="191"/>
      <c r="K26" s="191" t="s">
        <v>75</v>
      </c>
      <c r="L26" s="191"/>
      <c r="M26" s="191"/>
      <c r="N26" s="191"/>
    </row>
    <row r="27" spans="1:14" ht="68.25" customHeight="1">
      <c r="A27" s="191"/>
      <c r="B27" s="191"/>
      <c r="C27" s="4" t="s">
        <v>3</v>
      </c>
      <c r="D27" s="4" t="s">
        <v>4</v>
      </c>
      <c r="E27" s="4" t="s">
        <v>5</v>
      </c>
      <c r="F27" s="4" t="s">
        <v>51</v>
      </c>
      <c r="G27" s="4" t="s">
        <v>3</v>
      </c>
      <c r="H27" s="4" t="s">
        <v>4</v>
      </c>
      <c r="I27" s="4" t="s">
        <v>5</v>
      </c>
      <c r="J27" s="4" t="s">
        <v>49</v>
      </c>
      <c r="K27" s="4" t="s">
        <v>3</v>
      </c>
      <c r="L27" s="4" t="s">
        <v>4</v>
      </c>
      <c r="M27" s="4" t="s">
        <v>5</v>
      </c>
      <c r="N27" s="4" t="s">
        <v>50</v>
      </c>
    </row>
    <row r="28" spans="1:14" ht="15">
      <c r="A28" s="4">
        <v>1</v>
      </c>
      <c r="B28" s="4">
        <v>2</v>
      </c>
      <c r="C28" s="4">
        <v>3</v>
      </c>
      <c r="D28" s="4">
        <v>4</v>
      </c>
      <c r="E28" s="4">
        <v>5</v>
      </c>
      <c r="F28" s="4">
        <v>6</v>
      </c>
      <c r="G28" s="4">
        <v>7</v>
      </c>
      <c r="H28" s="4">
        <v>8</v>
      </c>
      <c r="I28" s="4">
        <v>9</v>
      </c>
      <c r="J28" s="4">
        <v>10</v>
      </c>
      <c r="K28" s="4">
        <v>11</v>
      </c>
      <c r="L28" s="4">
        <v>12</v>
      </c>
      <c r="M28" s="4">
        <v>13</v>
      </c>
      <c r="N28" s="4">
        <v>14</v>
      </c>
    </row>
    <row r="29" spans="1:14" ht="30">
      <c r="A29" s="4">
        <v>25010000</v>
      </c>
      <c r="B29" s="5" t="s">
        <v>7</v>
      </c>
      <c r="C29" s="39">
        <v>0</v>
      </c>
      <c r="D29" s="39" t="s">
        <v>8</v>
      </c>
      <c r="E29" s="39" t="s">
        <v>8</v>
      </c>
      <c r="F29" s="39">
        <f>C29</f>
        <v>0</v>
      </c>
      <c r="G29" s="39">
        <v>2500</v>
      </c>
      <c r="H29" s="39" t="s">
        <v>8</v>
      </c>
      <c r="I29" s="39" t="s">
        <v>8</v>
      </c>
      <c r="J29" s="39">
        <f>G29</f>
        <v>2500</v>
      </c>
      <c r="K29" s="39">
        <v>0</v>
      </c>
      <c r="L29" s="39" t="s">
        <v>8</v>
      </c>
      <c r="M29" s="39" t="s">
        <v>8</v>
      </c>
      <c r="N29" s="39">
        <f>K29</f>
        <v>0</v>
      </c>
    </row>
    <row r="30" spans="1:14" ht="15">
      <c r="A30" s="4" t="s">
        <v>6</v>
      </c>
      <c r="B30" s="4" t="s">
        <v>9</v>
      </c>
      <c r="C30" s="39">
        <v>0</v>
      </c>
      <c r="D30" s="39" t="s">
        <v>8</v>
      </c>
      <c r="E30" s="39" t="s">
        <v>8</v>
      </c>
      <c r="F30" s="39">
        <f>SUM(F29:F29)</f>
        <v>0</v>
      </c>
      <c r="G30" s="39">
        <f>G29</f>
        <v>2500</v>
      </c>
      <c r="H30" s="39" t="s">
        <v>8</v>
      </c>
      <c r="I30" s="39" t="s">
        <v>8</v>
      </c>
      <c r="J30" s="39">
        <f>SUM(J29:J29)</f>
        <v>2500</v>
      </c>
      <c r="K30" s="39">
        <f>K29</f>
        <v>0</v>
      </c>
      <c r="L30" s="39" t="s">
        <v>8</v>
      </c>
      <c r="M30" s="39" t="s">
        <v>8</v>
      </c>
      <c r="N30" s="39">
        <f>SUM(N29:N29)</f>
        <v>0</v>
      </c>
    </row>
    <row r="32" spans="1:10" ht="15">
      <c r="A32" s="206" t="s">
        <v>347</v>
      </c>
      <c r="B32" s="206"/>
      <c r="C32" s="206"/>
      <c r="D32" s="206"/>
      <c r="E32" s="206"/>
      <c r="F32" s="206"/>
      <c r="G32" s="206"/>
      <c r="H32" s="206"/>
      <c r="I32" s="206"/>
      <c r="J32" s="206"/>
    </row>
    <row r="33" ht="15">
      <c r="J33" s="3" t="s">
        <v>0</v>
      </c>
    </row>
    <row r="34" spans="1:10" ht="15">
      <c r="A34" s="191" t="s">
        <v>1</v>
      </c>
      <c r="B34" s="191" t="s">
        <v>2</v>
      </c>
      <c r="C34" s="191" t="s">
        <v>89</v>
      </c>
      <c r="D34" s="191"/>
      <c r="E34" s="191"/>
      <c r="F34" s="191"/>
      <c r="G34" s="191" t="s">
        <v>348</v>
      </c>
      <c r="H34" s="191"/>
      <c r="I34" s="191"/>
      <c r="J34" s="191"/>
    </row>
    <row r="35" spans="1:10" ht="60.75" customHeight="1">
      <c r="A35" s="191"/>
      <c r="B35" s="191"/>
      <c r="C35" s="4" t="s">
        <v>3</v>
      </c>
      <c r="D35" s="4" t="s">
        <v>4</v>
      </c>
      <c r="E35" s="4" t="s">
        <v>5</v>
      </c>
      <c r="F35" s="4" t="s">
        <v>51</v>
      </c>
      <c r="G35" s="4" t="s">
        <v>3</v>
      </c>
      <c r="H35" s="4" t="s">
        <v>4</v>
      </c>
      <c r="I35" s="4" t="s">
        <v>5</v>
      </c>
      <c r="J35" s="4" t="s">
        <v>49</v>
      </c>
    </row>
    <row r="36" spans="1:10" ht="15">
      <c r="A36" s="4">
        <v>1</v>
      </c>
      <c r="B36" s="4">
        <v>2</v>
      </c>
      <c r="C36" s="4">
        <v>3</v>
      </c>
      <c r="D36" s="4">
        <v>4</v>
      </c>
      <c r="E36" s="4">
        <v>5</v>
      </c>
      <c r="F36" s="4">
        <v>6</v>
      </c>
      <c r="G36" s="4">
        <v>7</v>
      </c>
      <c r="H36" s="4">
        <v>8</v>
      </c>
      <c r="I36" s="4">
        <v>9</v>
      </c>
      <c r="J36" s="4">
        <v>10</v>
      </c>
    </row>
    <row r="37" spans="1:10" ht="30">
      <c r="A37" s="4">
        <v>25010000</v>
      </c>
      <c r="B37" s="5" t="s">
        <v>7</v>
      </c>
      <c r="C37" s="39">
        <v>0</v>
      </c>
      <c r="D37" s="39" t="s">
        <v>8</v>
      </c>
      <c r="E37" s="39" t="s">
        <v>6</v>
      </c>
      <c r="F37" s="39">
        <f>C37</f>
        <v>0</v>
      </c>
      <c r="G37" s="39">
        <v>0</v>
      </c>
      <c r="H37" s="39" t="s">
        <v>8</v>
      </c>
      <c r="I37" s="39" t="s">
        <v>6</v>
      </c>
      <c r="J37" s="38">
        <f>G37</f>
        <v>0</v>
      </c>
    </row>
    <row r="38" spans="1:10" ht="15">
      <c r="A38" s="5" t="s">
        <v>6</v>
      </c>
      <c r="B38" s="4" t="s">
        <v>9</v>
      </c>
      <c r="C38" s="39">
        <f>C37</f>
        <v>0</v>
      </c>
      <c r="D38" s="39" t="s">
        <v>8</v>
      </c>
      <c r="E38" s="39" t="s">
        <v>8</v>
      </c>
      <c r="F38" s="39">
        <f>F37</f>
        <v>0</v>
      </c>
      <c r="G38" s="39">
        <f>G37</f>
        <v>0</v>
      </c>
      <c r="H38" s="39" t="s">
        <v>8</v>
      </c>
      <c r="I38" s="39" t="s">
        <v>8</v>
      </c>
      <c r="J38" s="39">
        <f>J37</f>
        <v>0</v>
      </c>
    </row>
    <row r="41" spans="1:14" ht="15">
      <c r="A41" s="195" t="s">
        <v>10</v>
      </c>
      <c r="B41" s="195"/>
      <c r="C41" s="195"/>
      <c r="D41" s="195"/>
      <c r="E41" s="195"/>
      <c r="F41" s="195"/>
      <c r="G41" s="195"/>
      <c r="H41" s="195"/>
      <c r="I41" s="195"/>
      <c r="J41" s="195"/>
      <c r="K41" s="195"/>
      <c r="L41" s="195"/>
      <c r="M41" s="195"/>
      <c r="N41" s="195"/>
    </row>
    <row r="42" spans="1:14" ht="15">
      <c r="A42" s="195" t="s">
        <v>349</v>
      </c>
      <c r="B42" s="195"/>
      <c r="C42" s="195"/>
      <c r="D42" s="195"/>
      <c r="E42" s="195"/>
      <c r="F42" s="195"/>
      <c r="G42" s="195"/>
      <c r="H42" s="195"/>
      <c r="I42" s="195"/>
      <c r="J42" s="195"/>
      <c r="K42" s="195"/>
      <c r="L42" s="195"/>
      <c r="M42" s="195"/>
      <c r="N42" s="195"/>
    </row>
    <row r="43" spans="1:14" ht="15">
      <c r="A43" s="3"/>
      <c r="N43" s="3" t="s">
        <v>0</v>
      </c>
    </row>
    <row r="44" spans="1:14" ht="21.75" customHeight="1">
      <c r="A44" s="191" t="s">
        <v>11</v>
      </c>
      <c r="B44" s="191" t="s">
        <v>2</v>
      </c>
      <c r="C44" s="191" t="s">
        <v>344</v>
      </c>
      <c r="D44" s="191"/>
      <c r="E44" s="191"/>
      <c r="F44" s="191"/>
      <c r="G44" s="191" t="s">
        <v>345</v>
      </c>
      <c r="H44" s="191"/>
      <c r="I44" s="191"/>
      <c r="J44" s="191"/>
      <c r="K44" s="191" t="s">
        <v>346</v>
      </c>
      <c r="L44" s="191"/>
      <c r="M44" s="191"/>
      <c r="N44" s="191"/>
    </row>
    <row r="45" spans="1:14" ht="63" customHeight="1">
      <c r="A45" s="191"/>
      <c r="B45" s="191"/>
      <c r="C45" s="4" t="s">
        <v>3</v>
      </c>
      <c r="D45" s="4" t="s">
        <v>4</v>
      </c>
      <c r="E45" s="4" t="s">
        <v>5</v>
      </c>
      <c r="F45" s="4" t="s">
        <v>51</v>
      </c>
      <c r="G45" s="4" t="s">
        <v>3</v>
      </c>
      <c r="H45" s="4" t="s">
        <v>4</v>
      </c>
      <c r="I45" s="4" t="s">
        <v>5</v>
      </c>
      <c r="J45" s="4" t="s">
        <v>49</v>
      </c>
      <c r="K45" s="4" t="s">
        <v>3</v>
      </c>
      <c r="L45" s="4" t="s">
        <v>4</v>
      </c>
      <c r="M45" s="4" t="s">
        <v>5</v>
      </c>
      <c r="N45" s="4" t="s">
        <v>50</v>
      </c>
    </row>
    <row r="46" spans="1:14" ht="15">
      <c r="A46" s="4">
        <v>1</v>
      </c>
      <c r="B46" s="4">
        <v>2</v>
      </c>
      <c r="C46" s="4">
        <v>3</v>
      </c>
      <c r="D46" s="4">
        <v>4</v>
      </c>
      <c r="E46" s="4">
        <v>5</v>
      </c>
      <c r="F46" s="4">
        <v>6</v>
      </c>
      <c r="G46" s="4">
        <v>7</v>
      </c>
      <c r="H46" s="4">
        <v>8</v>
      </c>
      <c r="I46" s="4">
        <v>9</v>
      </c>
      <c r="J46" s="4">
        <v>10</v>
      </c>
      <c r="K46" s="4">
        <v>11</v>
      </c>
      <c r="L46" s="4">
        <v>12</v>
      </c>
      <c r="M46" s="4">
        <v>13</v>
      </c>
      <c r="N46" s="4">
        <v>14</v>
      </c>
    </row>
    <row r="47" spans="1:14" ht="15">
      <c r="A47" s="20">
        <v>2700</v>
      </c>
      <c r="B47" s="18" t="s">
        <v>107</v>
      </c>
      <c r="C47" s="83">
        <v>0</v>
      </c>
      <c r="D47" s="83"/>
      <c r="E47" s="83"/>
      <c r="F47" s="83">
        <f>C47+D47</f>
        <v>0</v>
      </c>
      <c r="G47" s="83">
        <v>2500</v>
      </c>
      <c r="H47" s="83"/>
      <c r="I47" s="83"/>
      <c r="J47" s="83">
        <f>G47+H47</f>
        <v>2500</v>
      </c>
      <c r="K47" s="83">
        <v>0</v>
      </c>
      <c r="L47" s="83"/>
      <c r="M47" s="83"/>
      <c r="N47" s="83">
        <f>K47+L47</f>
        <v>0</v>
      </c>
    </row>
    <row r="48" spans="1:14" ht="15">
      <c r="A48" s="4" t="s">
        <v>6</v>
      </c>
      <c r="B48" s="4" t="s">
        <v>9</v>
      </c>
      <c r="C48" s="83">
        <f>SUM(C47:C47)</f>
        <v>0</v>
      </c>
      <c r="D48" s="83">
        <f>SUM(D47:D47)</f>
        <v>0</v>
      </c>
      <c r="E48" s="83">
        <f>SUM(E47:E47)</f>
        <v>0</v>
      </c>
      <c r="F48" s="83">
        <f>C48+D48</f>
        <v>0</v>
      </c>
      <c r="G48" s="83">
        <f>SUM(G47:G47)</f>
        <v>2500</v>
      </c>
      <c r="H48" s="83">
        <f>SUM(H47:H47)</f>
        <v>0</v>
      </c>
      <c r="I48" s="83">
        <f>SUM(I47:I47)</f>
        <v>0</v>
      </c>
      <c r="J48" s="83">
        <f>G48+H48</f>
        <v>2500</v>
      </c>
      <c r="K48" s="83">
        <f>SUM(K47:K47)</f>
        <v>0</v>
      </c>
      <c r="L48" s="83">
        <f>SUM(L47:L47)</f>
        <v>0</v>
      </c>
      <c r="M48" s="83">
        <f>SUM(M47:M47)</f>
        <v>0</v>
      </c>
      <c r="N48" s="83">
        <f>K48+L48</f>
        <v>0</v>
      </c>
    </row>
    <row r="51" spans="1:14" ht="15">
      <c r="A51" s="200" t="s">
        <v>358</v>
      </c>
      <c r="B51" s="200"/>
      <c r="C51" s="200"/>
      <c r="D51" s="200"/>
      <c r="E51" s="200"/>
      <c r="F51" s="200"/>
      <c r="G51" s="200"/>
      <c r="H51" s="200"/>
      <c r="I51" s="200"/>
      <c r="J51" s="200"/>
      <c r="K51" s="200"/>
      <c r="L51" s="200"/>
      <c r="M51" s="200"/>
      <c r="N51" s="200"/>
    </row>
    <row r="52" ht="15">
      <c r="N52" s="3" t="s">
        <v>0</v>
      </c>
    </row>
    <row r="53" spans="1:14" ht="15" customHeight="1">
      <c r="A53" s="191" t="s">
        <v>12</v>
      </c>
      <c r="B53" s="191" t="s">
        <v>2</v>
      </c>
      <c r="C53" s="191" t="s">
        <v>344</v>
      </c>
      <c r="D53" s="191"/>
      <c r="E53" s="191"/>
      <c r="F53" s="191"/>
      <c r="G53" s="191" t="s">
        <v>345</v>
      </c>
      <c r="H53" s="191"/>
      <c r="I53" s="191"/>
      <c r="J53" s="191"/>
      <c r="K53" s="191" t="s">
        <v>346</v>
      </c>
      <c r="L53" s="191"/>
      <c r="M53" s="191"/>
      <c r="N53" s="191"/>
    </row>
    <row r="54" spans="1:14" ht="58.5" customHeight="1">
      <c r="A54" s="191"/>
      <c r="B54" s="191"/>
      <c r="C54" s="4" t="s">
        <v>3</v>
      </c>
      <c r="D54" s="4" t="s">
        <v>4</v>
      </c>
      <c r="E54" s="4" t="s">
        <v>5</v>
      </c>
      <c r="F54" s="4" t="s">
        <v>51</v>
      </c>
      <c r="G54" s="4" t="s">
        <v>3</v>
      </c>
      <c r="H54" s="4" t="s">
        <v>4</v>
      </c>
      <c r="I54" s="4" t="s">
        <v>5</v>
      </c>
      <c r="J54" s="4" t="s">
        <v>49</v>
      </c>
      <c r="K54" s="4" t="s">
        <v>3</v>
      </c>
      <c r="L54" s="4" t="s">
        <v>4</v>
      </c>
      <c r="M54" s="4" t="s">
        <v>5</v>
      </c>
      <c r="N54" s="4" t="s">
        <v>50</v>
      </c>
    </row>
    <row r="55" spans="1:14" ht="15">
      <c r="A55" s="4">
        <v>1</v>
      </c>
      <c r="B55" s="4">
        <v>2</v>
      </c>
      <c r="C55" s="4">
        <v>3</v>
      </c>
      <c r="D55" s="4">
        <v>4</v>
      </c>
      <c r="E55" s="4">
        <v>5</v>
      </c>
      <c r="F55" s="4">
        <v>6</v>
      </c>
      <c r="G55" s="4">
        <v>7</v>
      </c>
      <c r="H55" s="4">
        <v>8</v>
      </c>
      <c r="I55" s="4">
        <v>9</v>
      </c>
      <c r="J55" s="4">
        <v>10</v>
      </c>
      <c r="K55" s="4">
        <v>11</v>
      </c>
      <c r="L55" s="4">
        <v>12</v>
      </c>
      <c r="M55" s="4">
        <v>13</v>
      </c>
      <c r="N55" s="4">
        <v>14</v>
      </c>
    </row>
    <row r="56" spans="1:14" ht="15">
      <c r="A56" s="5" t="s">
        <v>6</v>
      </c>
      <c r="B56" s="5" t="s">
        <v>6</v>
      </c>
      <c r="C56" s="5" t="s">
        <v>6</v>
      </c>
      <c r="D56" s="5" t="s">
        <v>6</v>
      </c>
      <c r="E56" s="5" t="s">
        <v>6</v>
      </c>
      <c r="F56" s="5" t="s">
        <v>6</v>
      </c>
      <c r="G56" s="5" t="s">
        <v>6</v>
      </c>
      <c r="H56" s="5" t="s">
        <v>6</v>
      </c>
      <c r="I56" s="5" t="s">
        <v>6</v>
      </c>
      <c r="J56" s="5" t="s">
        <v>6</v>
      </c>
      <c r="K56" s="4" t="s">
        <v>6</v>
      </c>
      <c r="L56" s="5" t="s">
        <v>6</v>
      </c>
      <c r="M56" s="5" t="s">
        <v>6</v>
      </c>
      <c r="N56" s="5" t="s">
        <v>6</v>
      </c>
    </row>
    <row r="57" spans="1:14" ht="15">
      <c r="A57" s="4" t="s">
        <v>6</v>
      </c>
      <c r="B57" s="4" t="s">
        <v>9</v>
      </c>
      <c r="C57" s="4" t="s">
        <v>6</v>
      </c>
      <c r="D57" s="4" t="s">
        <v>6</v>
      </c>
      <c r="E57" s="4" t="s">
        <v>6</v>
      </c>
      <c r="F57" s="4" t="s">
        <v>6</v>
      </c>
      <c r="G57" s="4" t="s">
        <v>6</v>
      </c>
      <c r="H57" s="4" t="s">
        <v>6</v>
      </c>
      <c r="I57" s="4" t="s">
        <v>6</v>
      </c>
      <c r="J57" s="4" t="s">
        <v>6</v>
      </c>
      <c r="K57" s="4" t="s">
        <v>6</v>
      </c>
      <c r="L57" s="4" t="s">
        <v>6</v>
      </c>
      <c r="M57" s="4" t="s">
        <v>6</v>
      </c>
      <c r="N57" s="4" t="s">
        <v>6</v>
      </c>
    </row>
    <row r="59" spans="1:10" ht="15">
      <c r="A59" s="200" t="s">
        <v>350</v>
      </c>
      <c r="B59" s="200"/>
      <c r="C59" s="200"/>
      <c r="D59" s="200"/>
      <c r="E59" s="200"/>
      <c r="F59" s="200"/>
      <c r="G59" s="200"/>
      <c r="H59" s="200"/>
      <c r="I59" s="200"/>
      <c r="J59" s="200"/>
    </row>
    <row r="60" ht="15">
      <c r="J60" s="3" t="s">
        <v>0</v>
      </c>
    </row>
    <row r="61" spans="1:10" ht="21.75" customHeight="1">
      <c r="A61" s="191" t="s">
        <v>11</v>
      </c>
      <c r="B61" s="191" t="s">
        <v>2</v>
      </c>
      <c r="C61" s="191" t="s">
        <v>89</v>
      </c>
      <c r="D61" s="191"/>
      <c r="E61" s="191"/>
      <c r="F61" s="191"/>
      <c r="G61" s="191" t="s">
        <v>348</v>
      </c>
      <c r="H61" s="191"/>
      <c r="I61" s="191"/>
      <c r="J61" s="191"/>
    </row>
    <row r="62" spans="1:10" ht="61.5" customHeight="1">
      <c r="A62" s="191"/>
      <c r="B62" s="191"/>
      <c r="C62" s="4" t="s">
        <v>3</v>
      </c>
      <c r="D62" s="4" t="s">
        <v>4</v>
      </c>
      <c r="E62" s="4" t="s">
        <v>5</v>
      </c>
      <c r="F62" s="4" t="s">
        <v>51</v>
      </c>
      <c r="G62" s="4" t="s">
        <v>3</v>
      </c>
      <c r="H62" s="4" t="s">
        <v>4</v>
      </c>
      <c r="I62" s="4" t="s">
        <v>5</v>
      </c>
      <c r="J62" s="4" t="s">
        <v>49</v>
      </c>
    </row>
    <row r="63" spans="1:10" ht="15">
      <c r="A63" s="4">
        <v>1</v>
      </c>
      <c r="B63" s="4">
        <v>2</v>
      </c>
      <c r="C63" s="4">
        <v>3</v>
      </c>
      <c r="D63" s="4">
        <v>4</v>
      </c>
      <c r="E63" s="4">
        <v>5</v>
      </c>
      <c r="F63" s="4">
        <v>6</v>
      </c>
      <c r="G63" s="4">
        <v>7</v>
      </c>
      <c r="H63" s="4">
        <v>8</v>
      </c>
      <c r="I63" s="4">
        <v>9</v>
      </c>
      <c r="J63" s="4">
        <v>10</v>
      </c>
    </row>
    <row r="64" spans="1:14" ht="15">
      <c r="A64" s="20">
        <v>2700</v>
      </c>
      <c r="B64" s="18" t="s">
        <v>107</v>
      </c>
      <c r="C64" s="38">
        <v>0</v>
      </c>
      <c r="D64" s="38"/>
      <c r="E64" s="38"/>
      <c r="F64" s="38"/>
      <c r="G64" s="38">
        <v>0</v>
      </c>
      <c r="H64" s="38"/>
      <c r="I64" s="38"/>
      <c r="J64" s="38"/>
      <c r="K64" s="21"/>
      <c r="L64" s="22"/>
      <c r="M64" s="22"/>
      <c r="N64" s="22"/>
    </row>
    <row r="65" spans="1:10" ht="15">
      <c r="A65" s="4" t="s">
        <v>6</v>
      </c>
      <c r="B65" s="4" t="s">
        <v>9</v>
      </c>
      <c r="C65" s="4" t="s">
        <v>6</v>
      </c>
      <c r="D65" s="4" t="s">
        <v>6</v>
      </c>
      <c r="E65" s="4" t="s">
        <v>6</v>
      </c>
      <c r="F65" s="4" t="s">
        <v>6</v>
      </c>
      <c r="G65" s="4" t="s">
        <v>6</v>
      </c>
      <c r="H65" s="4" t="s">
        <v>6</v>
      </c>
      <c r="I65" s="4" t="s">
        <v>6</v>
      </c>
      <c r="J65" s="4" t="s">
        <v>6</v>
      </c>
    </row>
    <row r="68" spans="1:10" ht="15">
      <c r="A68" s="200" t="s">
        <v>351</v>
      </c>
      <c r="B68" s="200"/>
      <c r="C68" s="200"/>
      <c r="D68" s="200"/>
      <c r="E68" s="200"/>
      <c r="F68" s="200"/>
      <c r="G68" s="200"/>
      <c r="H68" s="200"/>
      <c r="I68" s="200"/>
      <c r="J68" s="200"/>
    </row>
    <row r="69" ht="15">
      <c r="J69" s="3" t="s">
        <v>0</v>
      </c>
    </row>
    <row r="70" spans="1:10" ht="15" customHeight="1">
      <c r="A70" s="191" t="s">
        <v>12</v>
      </c>
      <c r="B70" s="191" t="s">
        <v>2</v>
      </c>
      <c r="C70" s="191" t="s">
        <v>89</v>
      </c>
      <c r="D70" s="191"/>
      <c r="E70" s="191"/>
      <c r="F70" s="191"/>
      <c r="G70" s="191" t="s">
        <v>348</v>
      </c>
      <c r="H70" s="191"/>
      <c r="I70" s="191"/>
      <c r="J70" s="191"/>
    </row>
    <row r="71" spans="1:10" ht="72.75" customHeight="1">
      <c r="A71" s="191"/>
      <c r="B71" s="191"/>
      <c r="C71" s="4" t="s">
        <v>3</v>
      </c>
      <c r="D71" s="4" t="s">
        <v>4</v>
      </c>
      <c r="E71" s="4" t="s">
        <v>5</v>
      </c>
      <c r="F71" s="4" t="s">
        <v>51</v>
      </c>
      <c r="G71" s="4" t="s">
        <v>3</v>
      </c>
      <c r="H71" s="4" t="s">
        <v>4</v>
      </c>
      <c r="I71" s="4" t="s">
        <v>5</v>
      </c>
      <c r="J71" s="4" t="s">
        <v>49</v>
      </c>
    </row>
    <row r="72" spans="1:10" ht="15">
      <c r="A72" s="4">
        <v>1</v>
      </c>
      <c r="B72" s="4">
        <v>2</v>
      </c>
      <c r="C72" s="4">
        <v>3</v>
      </c>
      <c r="D72" s="4">
        <v>4</v>
      </c>
      <c r="E72" s="4">
        <v>5</v>
      </c>
      <c r="F72" s="4">
        <v>6</v>
      </c>
      <c r="G72" s="4">
        <v>7</v>
      </c>
      <c r="H72" s="4">
        <v>8</v>
      </c>
      <c r="I72" s="4">
        <v>9</v>
      </c>
      <c r="J72" s="4">
        <v>10</v>
      </c>
    </row>
    <row r="73" spans="1:10" ht="15">
      <c r="A73" s="4" t="s">
        <v>6</v>
      </c>
      <c r="B73" s="4" t="s">
        <v>6</v>
      </c>
      <c r="C73" s="4" t="s">
        <v>6</v>
      </c>
      <c r="D73" s="4" t="s">
        <v>6</v>
      </c>
      <c r="E73" s="4" t="s">
        <v>6</v>
      </c>
      <c r="F73" s="4" t="s">
        <v>6</v>
      </c>
      <c r="G73" s="4" t="s">
        <v>6</v>
      </c>
      <c r="H73" s="4" t="s">
        <v>6</v>
      </c>
      <c r="I73" s="4" t="s">
        <v>6</v>
      </c>
      <c r="J73" s="4" t="s">
        <v>6</v>
      </c>
    </row>
    <row r="74" spans="1:10" ht="15">
      <c r="A74" s="4" t="s">
        <v>6</v>
      </c>
      <c r="B74" s="4" t="s">
        <v>9</v>
      </c>
      <c r="C74" s="4" t="s">
        <v>6</v>
      </c>
      <c r="D74" s="4" t="s">
        <v>6</v>
      </c>
      <c r="E74" s="4" t="s">
        <v>6</v>
      </c>
      <c r="F74" s="4" t="s">
        <v>6</v>
      </c>
      <c r="G74" s="4" t="s">
        <v>6</v>
      </c>
      <c r="H74" s="4" t="s">
        <v>6</v>
      </c>
      <c r="I74" s="4" t="s">
        <v>6</v>
      </c>
      <c r="J74" s="4" t="s">
        <v>6</v>
      </c>
    </row>
    <row r="76" spans="1:14" ht="15">
      <c r="A76" s="195" t="s">
        <v>13</v>
      </c>
      <c r="B76" s="195"/>
      <c r="C76" s="195"/>
      <c r="D76" s="195"/>
      <c r="E76" s="195"/>
      <c r="F76" s="195"/>
      <c r="G76" s="195"/>
      <c r="H76" s="195"/>
      <c r="I76" s="195"/>
      <c r="J76" s="195"/>
      <c r="K76" s="195"/>
      <c r="L76" s="195"/>
      <c r="M76" s="195"/>
      <c r="N76" s="195"/>
    </row>
    <row r="77" spans="1:14" ht="15">
      <c r="A77" s="195" t="s">
        <v>352</v>
      </c>
      <c r="B77" s="195"/>
      <c r="C77" s="195"/>
      <c r="D77" s="195"/>
      <c r="E77" s="195"/>
      <c r="F77" s="195"/>
      <c r="G77" s="195"/>
      <c r="H77" s="195"/>
      <c r="I77" s="195"/>
      <c r="J77" s="195"/>
      <c r="K77" s="195"/>
      <c r="L77" s="195"/>
      <c r="M77" s="195"/>
      <c r="N77" s="195"/>
    </row>
    <row r="78" ht="15">
      <c r="N78" s="3" t="s">
        <v>0</v>
      </c>
    </row>
    <row r="79" spans="1:14" ht="30.75" customHeight="1">
      <c r="A79" s="191" t="s">
        <v>14</v>
      </c>
      <c r="B79" s="191" t="s">
        <v>15</v>
      </c>
      <c r="C79" s="191" t="s">
        <v>344</v>
      </c>
      <c r="D79" s="191"/>
      <c r="E79" s="191"/>
      <c r="F79" s="191"/>
      <c r="G79" s="191" t="s">
        <v>345</v>
      </c>
      <c r="H79" s="191"/>
      <c r="I79" s="191"/>
      <c r="J79" s="191"/>
      <c r="K79" s="191" t="s">
        <v>346</v>
      </c>
      <c r="L79" s="191"/>
      <c r="M79" s="191"/>
      <c r="N79" s="191"/>
    </row>
    <row r="80" spans="1:14" ht="66.75" customHeight="1">
      <c r="A80" s="191"/>
      <c r="B80" s="191"/>
      <c r="C80" s="4" t="s">
        <v>3</v>
      </c>
      <c r="D80" s="4" t="s">
        <v>4</v>
      </c>
      <c r="E80" s="4" t="s">
        <v>5</v>
      </c>
      <c r="F80" s="4" t="s">
        <v>51</v>
      </c>
      <c r="G80" s="4" t="s">
        <v>3</v>
      </c>
      <c r="H80" s="4" t="s">
        <v>4</v>
      </c>
      <c r="I80" s="4" t="s">
        <v>5</v>
      </c>
      <c r="J80" s="4" t="s">
        <v>49</v>
      </c>
      <c r="K80" s="4" t="s">
        <v>3</v>
      </c>
      <c r="L80" s="4" t="s">
        <v>4</v>
      </c>
      <c r="M80" s="4" t="s">
        <v>5</v>
      </c>
      <c r="N80" s="4" t="s">
        <v>50</v>
      </c>
    </row>
    <row r="81" spans="1:14" ht="15">
      <c r="A81" s="4">
        <v>1</v>
      </c>
      <c r="B81" s="4">
        <v>2</v>
      </c>
      <c r="C81" s="4">
        <v>3</v>
      </c>
      <c r="D81" s="4">
        <v>4</v>
      </c>
      <c r="E81" s="4">
        <v>5</v>
      </c>
      <c r="F81" s="4">
        <v>6</v>
      </c>
      <c r="G81" s="4">
        <v>7</v>
      </c>
      <c r="H81" s="4">
        <v>8</v>
      </c>
      <c r="I81" s="4">
        <v>9</v>
      </c>
      <c r="J81" s="4">
        <v>10</v>
      </c>
      <c r="K81" s="4">
        <v>11</v>
      </c>
      <c r="L81" s="4">
        <v>12</v>
      </c>
      <c r="M81" s="4">
        <v>13</v>
      </c>
      <c r="N81" s="4">
        <v>14</v>
      </c>
    </row>
    <row r="82" spans="1:14" ht="15">
      <c r="A82" s="4" t="s">
        <v>114</v>
      </c>
      <c r="B82" s="5" t="s">
        <v>247</v>
      </c>
      <c r="C82" s="39">
        <v>0</v>
      </c>
      <c r="D82" s="39">
        <v>0</v>
      </c>
      <c r="E82" s="39">
        <v>0</v>
      </c>
      <c r="F82" s="39">
        <f>C82+D82</f>
        <v>0</v>
      </c>
      <c r="G82" s="39">
        <v>2500</v>
      </c>
      <c r="H82" s="39">
        <v>0</v>
      </c>
      <c r="I82" s="39">
        <v>0</v>
      </c>
      <c r="J82" s="39">
        <f>G82+H82</f>
        <v>2500</v>
      </c>
      <c r="K82" s="39">
        <f>K47</f>
        <v>0</v>
      </c>
      <c r="L82" s="39">
        <v>0</v>
      </c>
      <c r="M82" s="39">
        <v>0</v>
      </c>
      <c r="N82" s="39">
        <f>K82+L82</f>
        <v>0</v>
      </c>
    </row>
    <row r="83" spans="1:14" ht="15">
      <c r="A83" s="5" t="s">
        <v>6</v>
      </c>
      <c r="B83" s="4" t="s">
        <v>9</v>
      </c>
      <c r="C83" s="39">
        <f aca="true" t="shared" si="0" ref="C83:N83">SUM(C82:C82)</f>
        <v>0</v>
      </c>
      <c r="D83" s="39">
        <f t="shared" si="0"/>
        <v>0</v>
      </c>
      <c r="E83" s="39">
        <f t="shared" si="0"/>
        <v>0</v>
      </c>
      <c r="F83" s="39">
        <f t="shared" si="0"/>
        <v>0</v>
      </c>
      <c r="G83" s="39">
        <f t="shared" si="0"/>
        <v>2500</v>
      </c>
      <c r="H83" s="39">
        <f t="shared" si="0"/>
        <v>0</v>
      </c>
      <c r="I83" s="39">
        <f t="shared" si="0"/>
        <v>0</v>
      </c>
      <c r="J83" s="39">
        <f t="shared" si="0"/>
        <v>2500</v>
      </c>
      <c r="K83" s="39">
        <f t="shared" si="0"/>
        <v>0</v>
      </c>
      <c r="L83" s="39">
        <f t="shared" si="0"/>
        <v>0</v>
      </c>
      <c r="M83" s="39">
        <f t="shared" si="0"/>
        <v>0</v>
      </c>
      <c r="N83" s="39">
        <f t="shared" si="0"/>
        <v>0</v>
      </c>
    </row>
    <row r="86" spans="1:10" ht="15">
      <c r="A86" s="200" t="s">
        <v>353</v>
      </c>
      <c r="B86" s="200"/>
      <c r="C86" s="200"/>
      <c r="D86" s="200"/>
      <c r="E86" s="200"/>
      <c r="F86" s="200"/>
      <c r="G86" s="200"/>
      <c r="H86" s="200"/>
      <c r="I86" s="200"/>
      <c r="J86" s="200"/>
    </row>
    <row r="87" ht="15">
      <c r="J87" s="3" t="s">
        <v>0</v>
      </c>
    </row>
    <row r="88" spans="1:10" ht="15">
      <c r="A88" s="191" t="s">
        <v>52</v>
      </c>
      <c r="B88" s="191" t="s">
        <v>15</v>
      </c>
      <c r="C88" s="191" t="s">
        <v>89</v>
      </c>
      <c r="D88" s="191"/>
      <c r="E88" s="191"/>
      <c r="F88" s="191"/>
      <c r="G88" s="191" t="s">
        <v>348</v>
      </c>
      <c r="H88" s="191"/>
      <c r="I88" s="191"/>
      <c r="J88" s="191"/>
    </row>
    <row r="89" spans="1:10" ht="63" customHeight="1">
      <c r="A89" s="191"/>
      <c r="B89" s="191"/>
      <c r="C89" s="4" t="s">
        <v>3</v>
      </c>
      <c r="D89" s="4" t="s">
        <v>4</v>
      </c>
      <c r="E89" s="4" t="s">
        <v>5</v>
      </c>
      <c r="F89" s="4" t="s">
        <v>51</v>
      </c>
      <c r="G89" s="4" t="s">
        <v>3</v>
      </c>
      <c r="H89" s="4" t="s">
        <v>4</v>
      </c>
      <c r="I89" s="4" t="s">
        <v>5</v>
      </c>
      <c r="J89" s="4" t="s">
        <v>49</v>
      </c>
    </row>
    <row r="90" spans="1:10" ht="15">
      <c r="A90" s="4">
        <v>1</v>
      </c>
      <c r="B90" s="4">
        <v>2</v>
      </c>
      <c r="C90" s="4">
        <v>3</v>
      </c>
      <c r="D90" s="4">
        <v>4</v>
      </c>
      <c r="E90" s="4">
        <v>5</v>
      </c>
      <c r="F90" s="4">
        <v>6</v>
      </c>
      <c r="G90" s="4">
        <v>7</v>
      </c>
      <c r="H90" s="4">
        <v>8</v>
      </c>
      <c r="I90" s="4">
        <v>9</v>
      </c>
      <c r="J90" s="4">
        <v>10</v>
      </c>
    </row>
    <row r="91" spans="1:10" ht="15">
      <c r="A91" s="4" t="s">
        <v>114</v>
      </c>
      <c r="B91" s="5" t="s">
        <v>247</v>
      </c>
      <c r="C91" s="39">
        <v>0</v>
      </c>
      <c r="D91" s="39">
        <v>0</v>
      </c>
      <c r="E91" s="39" t="s">
        <v>6</v>
      </c>
      <c r="F91" s="39">
        <f>C91+D91</f>
        <v>0</v>
      </c>
      <c r="G91" s="39">
        <v>0</v>
      </c>
      <c r="H91" s="39">
        <v>0</v>
      </c>
      <c r="I91" s="39" t="s">
        <v>6</v>
      </c>
      <c r="J91" s="39">
        <f>G91+H91</f>
        <v>0</v>
      </c>
    </row>
    <row r="92" spans="1:10" ht="15">
      <c r="A92" s="5" t="s">
        <v>6</v>
      </c>
      <c r="B92" s="4" t="s">
        <v>9</v>
      </c>
      <c r="C92" s="39">
        <f>SUM(C91:C91)</f>
        <v>0</v>
      </c>
      <c r="D92" s="39">
        <f>SUM(D91:D91)</f>
        <v>0</v>
      </c>
      <c r="E92" s="39" t="s">
        <v>6</v>
      </c>
      <c r="F92" s="39">
        <f>SUM(F91:F91)</f>
        <v>0</v>
      </c>
      <c r="G92" s="39">
        <f>SUM(G91:G91)</f>
        <v>0</v>
      </c>
      <c r="H92" s="39">
        <f>SUM(H91:H91)</f>
        <v>0</v>
      </c>
      <c r="I92" s="39" t="s">
        <v>6</v>
      </c>
      <c r="J92" s="39">
        <f>SUM(J91:J91)</f>
        <v>0</v>
      </c>
    </row>
    <row r="94" spans="1:13" ht="15">
      <c r="A94" s="195" t="s">
        <v>69</v>
      </c>
      <c r="B94" s="195"/>
      <c r="C94" s="195"/>
      <c r="D94" s="195"/>
      <c r="E94" s="195"/>
      <c r="F94" s="195"/>
      <c r="G94" s="195"/>
      <c r="H94" s="195"/>
      <c r="I94" s="195"/>
      <c r="J94" s="195"/>
      <c r="K94" s="195"/>
      <c r="L94" s="195"/>
      <c r="M94" s="195"/>
    </row>
    <row r="95" spans="1:13" ht="15">
      <c r="A95" s="195" t="s">
        <v>354</v>
      </c>
      <c r="B95" s="195"/>
      <c r="C95" s="195"/>
      <c r="D95" s="195"/>
      <c r="E95" s="195"/>
      <c r="F95" s="195"/>
      <c r="G95" s="195"/>
      <c r="H95" s="195"/>
      <c r="I95" s="195"/>
      <c r="J95" s="195"/>
      <c r="K95" s="195"/>
      <c r="L95" s="195"/>
      <c r="M95" s="195"/>
    </row>
    <row r="96" ht="15">
      <c r="M96" s="3" t="s">
        <v>0</v>
      </c>
    </row>
    <row r="97" spans="1:13" ht="15" customHeight="1">
      <c r="A97" s="191" t="s">
        <v>14</v>
      </c>
      <c r="B97" s="191" t="s">
        <v>16</v>
      </c>
      <c r="C97" s="191" t="s">
        <v>17</v>
      </c>
      <c r="D97" s="191" t="s">
        <v>18</v>
      </c>
      <c r="E97" s="196" t="s">
        <v>344</v>
      </c>
      <c r="F97" s="197"/>
      <c r="G97" s="198"/>
      <c r="H97" s="196" t="s">
        <v>345</v>
      </c>
      <c r="I97" s="197"/>
      <c r="J97" s="198"/>
      <c r="K97" s="196" t="s">
        <v>346</v>
      </c>
      <c r="L97" s="197"/>
      <c r="M97" s="198"/>
    </row>
    <row r="98" spans="1:13" ht="30">
      <c r="A98" s="191"/>
      <c r="B98" s="191"/>
      <c r="C98" s="191"/>
      <c r="D98" s="191"/>
      <c r="E98" s="4" t="s">
        <v>3</v>
      </c>
      <c r="F98" s="4" t="s">
        <v>4</v>
      </c>
      <c r="G98" s="4" t="s">
        <v>53</v>
      </c>
      <c r="H98" s="4" t="s">
        <v>3</v>
      </c>
      <c r="I98" s="4" t="s">
        <v>4</v>
      </c>
      <c r="J98" s="4" t="s">
        <v>54</v>
      </c>
      <c r="K98" s="4" t="s">
        <v>3</v>
      </c>
      <c r="L98" s="4" t="s">
        <v>4</v>
      </c>
      <c r="M98" s="4" t="s">
        <v>50</v>
      </c>
    </row>
    <row r="99" spans="1:13" ht="15">
      <c r="A99" s="4">
        <v>1</v>
      </c>
      <c r="B99" s="4">
        <v>2</v>
      </c>
      <c r="C99" s="4">
        <v>3</v>
      </c>
      <c r="D99" s="4">
        <v>4</v>
      </c>
      <c r="E99" s="4">
        <v>5</v>
      </c>
      <c r="F99" s="4">
        <v>6</v>
      </c>
      <c r="G99" s="4">
        <v>7</v>
      </c>
      <c r="H99" s="4">
        <v>8</v>
      </c>
      <c r="I99" s="4">
        <v>9</v>
      </c>
      <c r="J99" s="4">
        <v>10</v>
      </c>
      <c r="K99" s="4">
        <v>11</v>
      </c>
      <c r="L99" s="4">
        <v>12</v>
      </c>
      <c r="M99" s="4">
        <v>13</v>
      </c>
    </row>
    <row r="100" spans="1:13" ht="15">
      <c r="A100" s="4" t="s">
        <v>114</v>
      </c>
      <c r="B100" s="24" t="s">
        <v>19</v>
      </c>
      <c r="C100" s="4" t="s">
        <v>6</v>
      </c>
      <c r="D100" s="4" t="s">
        <v>6</v>
      </c>
      <c r="E100" s="4" t="s">
        <v>6</v>
      </c>
      <c r="F100" s="4" t="s">
        <v>6</v>
      </c>
      <c r="G100" s="4" t="s">
        <v>6</v>
      </c>
      <c r="H100" s="4" t="s">
        <v>6</v>
      </c>
      <c r="I100" s="4" t="s">
        <v>6</v>
      </c>
      <c r="J100" s="4" t="s">
        <v>6</v>
      </c>
      <c r="K100" s="4" t="s">
        <v>6</v>
      </c>
      <c r="L100" s="4" t="s">
        <v>6</v>
      </c>
      <c r="M100" s="4" t="s">
        <v>6</v>
      </c>
    </row>
    <row r="101" spans="1:13" ht="27" customHeight="1">
      <c r="A101" s="4"/>
      <c r="B101" s="5" t="s">
        <v>261</v>
      </c>
      <c r="C101" s="4" t="s">
        <v>133</v>
      </c>
      <c r="D101" s="25"/>
      <c r="E101" s="4"/>
      <c r="F101" s="4"/>
      <c r="G101" s="4"/>
      <c r="H101" s="4"/>
      <c r="I101" s="4"/>
      <c r="J101" s="4"/>
      <c r="K101" s="4"/>
      <c r="L101" s="4"/>
      <c r="M101" s="4"/>
    </row>
    <row r="102" spans="1:13" ht="15" customHeight="1">
      <c r="A102" s="4" t="s">
        <v>115</v>
      </c>
      <c r="B102" s="24" t="s">
        <v>20</v>
      </c>
      <c r="C102" s="4"/>
      <c r="D102" s="4" t="s">
        <v>6</v>
      </c>
      <c r="E102" s="4" t="s">
        <v>6</v>
      </c>
      <c r="F102" s="4" t="s">
        <v>6</v>
      </c>
      <c r="G102" s="4" t="s">
        <v>6</v>
      </c>
      <c r="H102" s="4"/>
      <c r="I102" s="4"/>
      <c r="J102" s="4"/>
      <c r="K102" s="4"/>
      <c r="L102" s="4" t="s">
        <v>6</v>
      </c>
      <c r="M102" s="4" t="s">
        <v>6</v>
      </c>
    </row>
    <row r="103" spans="1:13" ht="45" customHeight="1">
      <c r="A103" s="4"/>
      <c r="B103" s="5" t="s">
        <v>262</v>
      </c>
      <c r="C103" s="4" t="s">
        <v>133</v>
      </c>
      <c r="D103" s="201" t="s">
        <v>267</v>
      </c>
      <c r="E103" s="4">
        <v>0</v>
      </c>
      <c r="F103" s="4"/>
      <c r="G103" s="4">
        <v>0</v>
      </c>
      <c r="H103" s="4">
        <v>7</v>
      </c>
      <c r="I103" s="4"/>
      <c r="J103" s="4">
        <v>7</v>
      </c>
      <c r="K103" s="4">
        <v>0</v>
      </c>
      <c r="L103" s="4"/>
      <c r="M103" s="4">
        <v>0</v>
      </c>
    </row>
    <row r="104" spans="1:13" ht="30" customHeight="1">
      <c r="A104" s="4"/>
      <c r="B104" s="5" t="s">
        <v>263</v>
      </c>
      <c r="C104" s="4" t="s">
        <v>133</v>
      </c>
      <c r="D104" s="203"/>
      <c r="E104" s="4">
        <v>0</v>
      </c>
      <c r="F104" s="4"/>
      <c r="G104" s="4">
        <v>0</v>
      </c>
      <c r="H104" s="4">
        <v>7</v>
      </c>
      <c r="I104" s="4"/>
      <c r="J104" s="4">
        <v>7</v>
      </c>
      <c r="K104" s="4">
        <v>0</v>
      </c>
      <c r="L104" s="4"/>
      <c r="M104" s="4">
        <v>0</v>
      </c>
    </row>
    <row r="105" spans="1:13" ht="17.25" customHeight="1">
      <c r="A105" s="4"/>
      <c r="B105" s="24" t="s">
        <v>264</v>
      </c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</row>
    <row r="106" spans="1:13" ht="31.5" customHeight="1">
      <c r="A106" s="4"/>
      <c r="B106" s="5" t="s">
        <v>265</v>
      </c>
      <c r="C106" s="4" t="s">
        <v>143</v>
      </c>
      <c r="D106" s="26" t="s">
        <v>138</v>
      </c>
      <c r="E106" s="4">
        <v>0</v>
      </c>
      <c r="F106" s="4"/>
      <c r="G106" s="4">
        <v>0</v>
      </c>
      <c r="H106" s="4">
        <v>84</v>
      </c>
      <c r="I106" s="4"/>
      <c r="J106" s="4">
        <v>84</v>
      </c>
      <c r="K106" s="4">
        <v>0</v>
      </c>
      <c r="L106" s="4"/>
      <c r="M106" s="4">
        <v>0</v>
      </c>
    </row>
    <row r="107" spans="1:13" ht="15" customHeight="1">
      <c r="A107" s="4" t="s">
        <v>116</v>
      </c>
      <c r="B107" s="24" t="s">
        <v>22</v>
      </c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</row>
    <row r="108" spans="1:13" ht="43.5" customHeight="1">
      <c r="A108" s="4"/>
      <c r="B108" s="5" t="s">
        <v>266</v>
      </c>
      <c r="C108" s="4" t="s">
        <v>147</v>
      </c>
      <c r="D108" s="4" t="s">
        <v>138</v>
      </c>
      <c r="E108" s="32">
        <v>0</v>
      </c>
      <c r="F108" s="4"/>
      <c r="G108" s="32">
        <v>0</v>
      </c>
      <c r="H108" s="32">
        <v>100</v>
      </c>
      <c r="I108" s="4"/>
      <c r="J108" s="4">
        <v>100</v>
      </c>
      <c r="K108" s="32">
        <v>0</v>
      </c>
      <c r="L108" s="4"/>
      <c r="M108" s="32">
        <v>0</v>
      </c>
    </row>
    <row r="111" spans="1:10" ht="15" customHeight="1">
      <c r="A111" s="200" t="s">
        <v>355</v>
      </c>
      <c r="B111" s="200"/>
      <c r="C111" s="200"/>
      <c r="D111" s="200"/>
      <c r="E111" s="200"/>
      <c r="F111" s="200"/>
      <c r="G111" s="200"/>
      <c r="H111" s="200"/>
      <c r="I111" s="200"/>
      <c r="J111" s="200"/>
    </row>
    <row r="112" ht="15">
      <c r="J112" s="3" t="s">
        <v>0</v>
      </c>
    </row>
    <row r="113" spans="1:10" ht="15">
      <c r="A113" s="191" t="s">
        <v>14</v>
      </c>
      <c r="B113" s="191" t="s">
        <v>16</v>
      </c>
      <c r="C113" s="191" t="s">
        <v>17</v>
      </c>
      <c r="D113" s="191" t="s">
        <v>18</v>
      </c>
      <c r="E113" s="191" t="s">
        <v>89</v>
      </c>
      <c r="F113" s="191"/>
      <c r="G113" s="191"/>
      <c r="H113" s="191" t="s">
        <v>348</v>
      </c>
      <c r="I113" s="191"/>
      <c r="J113" s="191"/>
    </row>
    <row r="114" spans="1:10" ht="41.25" customHeight="1">
      <c r="A114" s="191"/>
      <c r="B114" s="191"/>
      <c r="C114" s="191"/>
      <c r="D114" s="191"/>
      <c r="E114" s="4" t="s">
        <v>3</v>
      </c>
      <c r="F114" s="4" t="s">
        <v>4</v>
      </c>
      <c r="G114" s="4" t="s">
        <v>53</v>
      </c>
      <c r="H114" s="4" t="s">
        <v>3</v>
      </c>
      <c r="I114" s="4" t="s">
        <v>4</v>
      </c>
      <c r="J114" s="4" t="s">
        <v>54</v>
      </c>
    </row>
    <row r="115" spans="1:10" ht="15">
      <c r="A115" s="4">
        <v>1</v>
      </c>
      <c r="B115" s="4">
        <v>2</v>
      </c>
      <c r="C115" s="4">
        <v>3</v>
      </c>
      <c r="D115" s="4">
        <v>4</v>
      </c>
      <c r="E115" s="4">
        <v>5</v>
      </c>
      <c r="F115" s="4">
        <v>6</v>
      </c>
      <c r="G115" s="4">
        <v>7</v>
      </c>
      <c r="H115" s="4">
        <v>8</v>
      </c>
      <c r="I115" s="4">
        <v>9</v>
      </c>
      <c r="J115" s="4">
        <v>10</v>
      </c>
    </row>
    <row r="116" spans="1:10" ht="15">
      <c r="A116" s="4" t="s">
        <v>114</v>
      </c>
      <c r="B116" s="24" t="s">
        <v>19</v>
      </c>
      <c r="C116" s="4" t="s">
        <v>6</v>
      </c>
      <c r="D116" s="4" t="s">
        <v>6</v>
      </c>
      <c r="E116" s="5" t="s">
        <v>6</v>
      </c>
      <c r="F116" s="5" t="s">
        <v>6</v>
      </c>
      <c r="G116" s="5" t="s">
        <v>6</v>
      </c>
      <c r="H116" s="5" t="s">
        <v>6</v>
      </c>
      <c r="I116" s="5" t="s">
        <v>6</v>
      </c>
      <c r="J116" s="5" t="s">
        <v>6</v>
      </c>
    </row>
    <row r="117" spans="1:10" ht="18.75" customHeight="1">
      <c r="A117" s="4"/>
      <c r="B117" s="5" t="s">
        <v>261</v>
      </c>
      <c r="C117" s="4" t="s">
        <v>133</v>
      </c>
      <c r="D117" s="25"/>
      <c r="E117" s="4"/>
      <c r="F117" s="4"/>
      <c r="G117" s="4"/>
      <c r="H117" s="4"/>
      <c r="I117" s="4"/>
      <c r="J117" s="4"/>
    </row>
    <row r="118" spans="1:10" ht="21" customHeight="1">
      <c r="A118" s="4" t="s">
        <v>115</v>
      </c>
      <c r="B118" s="24" t="s">
        <v>20</v>
      </c>
      <c r="C118" s="4"/>
      <c r="D118" s="4" t="s">
        <v>6</v>
      </c>
      <c r="E118" s="4"/>
      <c r="F118" s="4"/>
      <c r="G118" s="4"/>
      <c r="H118" s="4"/>
      <c r="I118" s="4"/>
      <c r="J118" s="4"/>
    </row>
    <row r="119" spans="1:10" ht="30">
      <c r="A119" s="4"/>
      <c r="B119" s="5" t="s">
        <v>262</v>
      </c>
      <c r="C119" s="4" t="s">
        <v>133</v>
      </c>
      <c r="D119" s="201" t="s">
        <v>267</v>
      </c>
      <c r="E119" s="4">
        <v>0</v>
      </c>
      <c r="F119" s="4" t="s">
        <v>6</v>
      </c>
      <c r="G119" s="4">
        <v>0</v>
      </c>
      <c r="H119" s="4">
        <v>0</v>
      </c>
      <c r="I119" s="4"/>
      <c r="J119" s="4">
        <v>0</v>
      </c>
    </row>
    <row r="120" spans="1:10" ht="60.75" customHeight="1">
      <c r="A120" s="4"/>
      <c r="B120" s="5" t="s">
        <v>263</v>
      </c>
      <c r="C120" s="4" t="s">
        <v>133</v>
      </c>
      <c r="D120" s="203"/>
      <c r="E120" s="4">
        <v>0</v>
      </c>
      <c r="F120" s="4"/>
      <c r="G120" s="4">
        <v>0</v>
      </c>
      <c r="H120" s="4">
        <v>0</v>
      </c>
      <c r="I120" s="4"/>
      <c r="J120" s="4">
        <v>0</v>
      </c>
    </row>
    <row r="121" spans="1:10" ht="15">
      <c r="A121" s="4"/>
      <c r="B121" s="24" t="s">
        <v>264</v>
      </c>
      <c r="C121" s="4"/>
      <c r="D121" s="4"/>
      <c r="E121" s="4"/>
      <c r="F121" s="4"/>
      <c r="G121" s="4"/>
      <c r="H121" s="4"/>
      <c r="I121" s="4"/>
      <c r="J121" s="4"/>
    </row>
    <row r="122" spans="1:10" ht="30">
      <c r="A122" s="4"/>
      <c r="B122" s="5" t="s">
        <v>265</v>
      </c>
      <c r="C122" s="4" t="s">
        <v>143</v>
      </c>
      <c r="D122" s="26" t="s">
        <v>138</v>
      </c>
      <c r="E122" s="4">
        <v>0</v>
      </c>
      <c r="F122" s="4"/>
      <c r="G122" s="4">
        <v>0</v>
      </c>
      <c r="H122" s="4">
        <v>0</v>
      </c>
      <c r="I122" s="4"/>
      <c r="J122" s="4">
        <v>0</v>
      </c>
    </row>
    <row r="123" spans="1:10" ht="15">
      <c r="A123" s="4" t="s">
        <v>116</v>
      </c>
      <c r="B123" s="24" t="s">
        <v>22</v>
      </c>
      <c r="C123" s="4"/>
      <c r="D123" s="4"/>
      <c r="E123" s="4"/>
      <c r="F123" s="4"/>
      <c r="G123" s="4"/>
      <c r="H123" s="4"/>
      <c r="I123" s="4"/>
      <c r="J123" s="4"/>
    </row>
    <row r="124" spans="1:10" ht="60">
      <c r="A124" s="4"/>
      <c r="B124" s="5" t="s">
        <v>266</v>
      </c>
      <c r="C124" s="4" t="s">
        <v>147</v>
      </c>
      <c r="D124" s="4" t="s">
        <v>138</v>
      </c>
      <c r="E124" s="32">
        <v>0</v>
      </c>
      <c r="F124" s="4"/>
      <c r="G124" s="32">
        <v>0</v>
      </c>
      <c r="H124" s="32">
        <v>0</v>
      </c>
      <c r="I124" s="4"/>
      <c r="J124" s="32">
        <v>0</v>
      </c>
    </row>
    <row r="126" spans="1:11" ht="15" customHeight="1">
      <c r="A126" s="200" t="s">
        <v>23</v>
      </c>
      <c r="B126" s="200"/>
      <c r="C126" s="200"/>
      <c r="D126" s="200"/>
      <c r="E126" s="200"/>
      <c r="F126" s="200"/>
      <c r="G126" s="200"/>
      <c r="H126" s="200"/>
      <c r="I126" s="200"/>
      <c r="J126" s="200"/>
      <c r="K126" s="200"/>
    </row>
    <row r="127" ht="15">
      <c r="K127" s="3" t="s">
        <v>0</v>
      </c>
    </row>
    <row r="128" spans="1:11" ht="15" customHeight="1">
      <c r="A128" s="191" t="s">
        <v>2</v>
      </c>
      <c r="B128" s="191" t="s">
        <v>73</v>
      </c>
      <c r="C128" s="191"/>
      <c r="D128" s="196" t="s">
        <v>74</v>
      </c>
      <c r="E128" s="198"/>
      <c r="F128" s="191" t="s">
        <v>75</v>
      </c>
      <c r="G128" s="191"/>
      <c r="H128" s="191" t="s">
        <v>88</v>
      </c>
      <c r="I128" s="191"/>
      <c r="J128" s="191" t="s">
        <v>89</v>
      </c>
      <c r="K128" s="191"/>
    </row>
    <row r="129" spans="1:11" ht="30">
      <c r="A129" s="191"/>
      <c r="B129" s="4" t="s">
        <v>3</v>
      </c>
      <c r="C129" s="4" t="s">
        <v>4</v>
      </c>
      <c r="D129" s="4" t="s">
        <v>3</v>
      </c>
      <c r="E129" s="4" t="s">
        <v>4</v>
      </c>
      <c r="F129" s="4" t="s">
        <v>3</v>
      </c>
      <c r="G129" s="4" t="s">
        <v>4</v>
      </c>
      <c r="H129" s="4" t="s">
        <v>3</v>
      </c>
      <c r="I129" s="4" t="s">
        <v>4</v>
      </c>
      <c r="J129" s="4" t="s">
        <v>3</v>
      </c>
      <c r="K129" s="4" t="s">
        <v>4</v>
      </c>
    </row>
    <row r="130" spans="1:11" ht="15">
      <c r="A130" s="4">
        <v>1</v>
      </c>
      <c r="B130" s="4">
        <v>2</v>
      </c>
      <c r="C130" s="4">
        <v>3</v>
      </c>
      <c r="D130" s="4">
        <v>4</v>
      </c>
      <c r="E130" s="4">
        <v>5</v>
      </c>
      <c r="F130" s="4">
        <v>6</v>
      </c>
      <c r="G130" s="4">
        <v>7</v>
      </c>
      <c r="H130" s="4">
        <v>8</v>
      </c>
      <c r="I130" s="4">
        <v>9</v>
      </c>
      <c r="J130" s="4">
        <v>10</v>
      </c>
      <c r="K130" s="4">
        <v>11</v>
      </c>
    </row>
    <row r="131" spans="1:11" ht="15">
      <c r="A131" s="23"/>
      <c r="C131" s="4" t="s">
        <v>6</v>
      </c>
      <c r="D131" s="4" t="s">
        <v>6</v>
      </c>
      <c r="E131" s="4" t="s">
        <v>6</v>
      </c>
      <c r="F131" s="4" t="s">
        <v>6</v>
      </c>
      <c r="G131" s="4" t="s">
        <v>6</v>
      </c>
      <c r="H131" s="4" t="s">
        <v>6</v>
      </c>
      <c r="I131" s="4" t="s">
        <v>6</v>
      </c>
      <c r="J131" s="4" t="s">
        <v>6</v>
      </c>
      <c r="K131" s="4" t="s">
        <v>6</v>
      </c>
    </row>
    <row r="132" spans="1:11" ht="15">
      <c r="A132" s="4" t="s">
        <v>9</v>
      </c>
      <c r="B132" s="4" t="s">
        <v>6</v>
      </c>
      <c r="C132" s="4" t="s">
        <v>6</v>
      </c>
      <c r="D132" s="4" t="s">
        <v>6</v>
      </c>
      <c r="E132" s="4" t="s">
        <v>6</v>
      </c>
      <c r="F132" s="4" t="s">
        <v>6</v>
      </c>
      <c r="G132" s="4" t="s">
        <v>6</v>
      </c>
      <c r="H132" s="4" t="s">
        <v>6</v>
      </c>
      <c r="I132" s="4" t="s">
        <v>6</v>
      </c>
      <c r="J132" s="4" t="s">
        <v>6</v>
      </c>
      <c r="K132" s="4" t="s">
        <v>6</v>
      </c>
    </row>
    <row r="133" spans="1:11" ht="120">
      <c r="A133" s="6" t="s">
        <v>24</v>
      </c>
      <c r="B133" s="4" t="s">
        <v>8</v>
      </c>
      <c r="C133" s="4" t="s">
        <v>6</v>
      </c>
      <c r="D133" s="4" t="s">
        <v>8</v>
      </c>
      <c r="E133" s="4" t="s">
        <v>6</v>
      </c>
      <c r="F133" s="4" t="s">
        <v>6</v>
      </c>
      <c r="G133" s="4" t="s">
        <v>6</v>
      </c>
      <c r="H133" s="4" t="s">
        <v>6</v>
      </c>
      <c r="I133" s="4" t="s">
        <v>6</v>
      </c>
      <c r="J133" s="4" t="s">
        <v>8</v>
      </c>
      <c r="K133" s="4" t="s">
        <v>6</v>
      </c>
    </row>
    <row r="136" spans="1:14" ht="15" customHeight="1">
      <c r="A136" s="200" t="s">
        <v>25</v>
      </c>
      <c r="B136" s="200"/>
      <c r="C136" s="200"/>
      <c r="D136" s="200"/>
      <c r="E136" s="200"/>
      <c r="F136" s="200"/>
      <c r="G136" s="200"/>
      <c r="H136" s="200"/>
      <c r="I136" s="200"/>
      <c r="J136" s="200"/>
      <c r="K136" s="200"/>
      <c r="L136" s="200"/>
      <c r="M136" s="200"/>
      <c r="N136" s="200"/>
    </row>
    <row r="138" spans="1:14" ht="15" customHeight="1">
      <c r="A138" s="191" t="s">
        <v>52</v>
      </c>
      <c r="B138" s="191" t="s">
        <v>26</v>
      </c>
      <c r="C138" s="196" t="s">
        <v>73</v>
      </c>
      <c r="D138" s="197"/>
      <c r="E138" s="197"/>
      <c r="F138" s="198"/>
      <c r="G138" s="191" t="s">
        <v>92</v>
      </c>
      <c r="H138" s="191"/>
      <c r="I138" s="191"/>
      <c r="J138" s="191"/>
      <c r="K138" s="191" t="s">
        <v>93</v>
      </c>
      <c r="L138" s="191"/>
      <c r="M138" s="196" t="s">
        <v>94</v>
      </c>
      <c r="N138" s="198"/>
    </row>
    <row r="139" spans="1:14" ht="30.75" customHeight="1">
      <c r="A139" s="191"/>
      <c r="B139" s="191"/>
      <c r="C139" s="191" t="s">
        <v>3</v>
      </c>
      <c r="D139" s="191"/>
      <c r="E139" s="191" t="s">
        <v>4</v>
      </c>
      <c r="F139" s="191"/>
      <c r="G139" s="191" t="s">
        <v>3</v>
      </c>
      <c r="H139" s="191"/>
      <c r="I139" s="191" t="s">
        <v>4</v>
      </c>
      <c r="J139" s="191"/>
      <c r="K139" s="191" t="s">
        <v>3</v>
      </c>
      <c r="L139" s="191" t="s">
        <v>4</v>
      </c>
      <c r="M139" s="191" t="s">
        <v>3</v>
      </c>
      <c r="N139" s="191" t="s">
        <v>4</v>
      </c>
    </row>
    <row r="140" spans="1:14" ht="30">
      <c r="A140" s="191"/>
      <c r="B140" s="191"/>
      <c r="C140" s="4" t="s">
        <v>55</v>
      </c>
      <c r="D140" s="4" t="s">
        <v>56</v>
      </c>
      <c r="E140" s="4" t="s">
        <v>55</v>
      </c>
      <c r="F140" s="4" t="s">
        <v>56</v>
      </c>
      <c r="G140" s="4" t="s">
        <v>55</v>
      </c>
      <c r="H140" s="4" t="s">
        <v>56</v>
      </c>
      <c r="I140" s="4" t="s">
        <v>55</v>
      </c>
      <c r="J140" s="4" t="s">
        <v>56</v>
      </c>
      <c r="K140" s="191"/>
      <c r="L140" s="191"/>
      <c r="M140" s="191"/>
      <c r="N140" s="191"/>
    </row>
    <row r="141" spans="1:14" ht="15">
      <c r="A141" s="4">
        <v>1</v>
      </c>
      <c r="B141" s="4">
        <v>2</v>
      </c>
      <c r="C141" s="4">
        <v>3</v>
      </c>
      <c r="D141" s="4">
        <v>4</v>
      </c>
      <c r="E141" s="4">
        <v>5</v>
      </c>
      <c r="F141" s="4">
        <v>6</v>
      </c>
      <c r="G141" s="4">
        <v>7</v>
      </c>
      <c r="H141" s="4">
        <v>8</v>
      </c>
      <c r="I141" s="4">
        <v>9</v>
      </c>
      <c r="J141" s="4">
        <v>10</v>
      </c>
      <c r="K141" s="4">
        <v>11</v>
      </c>
      <c r="L141" s="4">
        <v>12</v>
      </c>
      <c r="M141" s="4">
        <v>13</v>
      </c>
      <c r="N141" s="4">
        <v>14</v>
      </c>
    </row>
    <row r="142" spans="1:14" ht="15">
      <c r="A142" s="4" t="s">
        <v>6</v>
      </c>
      <c r="B142" s="5"/>
      <c r="C142" s="4"/>
      <c r="D142" s="5"/>
      <c r="E142" s="5"/>
      <c r="F142" s="5"/>
      <c r="G142" s="4"/>
      <c r="H142" s="5"/>
      <c r="I142" s="5"/>
      <c r="J142" s="5"/>
      <c r="K142" s="4"/>
      <c r="L142" s="5"/>
      <c r="M142" s="4"/>
      <c r="N142" s="5"/>
    </row>
    <row r="143" spans="1:14" ht="15">
      <c r="A143" s="4" t="s">
        <v>6</v>
      </c>
      <c r="B143" s="4" t="s">
        <v>9</v>
      </c>
      <c r="C143" s="4">
        <f>SUM(C142:C142)</f>
        <v>0</v>
      </c>
      <c r="D143" s="4" t="s">
        <v>6</v>
      </c>
      <c r="E143" s="4" t="s">
        <v>6</v>
      </c>
      <c r="F143" s="4" t="s">
        <v>6</v>
      </c>
      <c r="G143" s="4">
        <f>SUM(G142:G142)</f>
        <v>0</v>
      </c>
      <c r="H143" s="4" t="s">
        <v>6</v>
      </c>
      <c r="I143" s="4" t="s">
        <v>6</v>
      </c>
      <c r="J143" s="4" t="s">
        <v>6</v>
      </c>
      <c r="K143" s="4">
        <f>SUM(K142:K142)</f>
        <v>0</v>
      </c>
      <c r="L143" s="4" t="s">
        <v>6</v>
      </c>
      <c r="M143" s="4">
        <f>SUM(M142:M142)</f>
        <v>0</v>
      </c>
      <c r="N143" s="4" t="s">
        <v>6</v>
      </c>
    </row>
    <row r="144" spans="1:14" ht="45">
      <c r="A144" s="4" t="s">
        <v>6</v>
      </c>
      <c r="B144" s="4" t="s">
        <v>27</v>
      </c>
      <c r="C144" s="4" t="s">
        <v>8</v>
      </c>
      <c r="D144" s="4" t="s">
        <v>8</v>
      </c>
      <c r="E144" s="4" t="s">
        <v>6</v>
      </c>
      <c r="F144" s="4" t="s">
        <v>6</v>
      </c>
      <c r="G144" s="4" t="s">
        <v>8</v>
      </c>
      <c r="H144" s="4" t="s">
        <v>8</v>
      </c>
      <c r="I144" s="4" t="s">
        <v>6</v>
      </c>
      <c r="J144" s="4" t="s">
        <v>6</v>
      </c>
      <c r="K144" s="4" t="s">
        <v>8</v>
      </c>
      <c r="L144" s="4" t="s">
        <v>6</v>
      </c>
      <c r="M144" s="4" t="s">
        <v>8</v>
      </c>
      <c r="N144" s="4" t="s">
        <v>6</v>
      </c>
    </row>
    <row r="147" spans="1:12" ht="15" customHeight="1">
      <c r="A147" s="195" t="s">
        <v>70</v>
      </c>
      <c r="B147" s="195"/>
      <c r="C147" s="195"/>
      <c r="D147" s="195"/>
      <c r="E147" s="195"/>
      <c r="F147" s="195"/>
      <c r="G147" s="195"/>
      <c r="H147" s="195"/>
      <c r="I147" s="195"/>
      <c r="J147" s="195"/>
      <c r="K147" s="195"/>
      <c r="L147" s="195"/>
    </row>
    <row r="148" spans="1:12" ht="15" customHeight="1">
      <c r="A148" s="195" t="s">
        <v>95</v>
      </c>
      <c r="B148" s="195"/>
      <c r="C148" s="195"/>
      <c r="D148" s="195"/>
      <c r="E148" s="195"/>
      <c r="F148" s="195"/>
      <c r="G148" s="195"/>
      <c r="H148" s="195"/>
      <c r="I148" s="195"/>
      <c r="J148" s="195"/>
      <c r="K148" s="195"/>
      <c r="L148" s="195"/>
    </row>
    <row r="149" ht="15">
      <c r="L149" s="1" t="s">
        <v>0</v>
      </c>
    </row>
    <row r="150" spans="1:12" ht="21.75" customHeight="1">
      <c r="A150" s="191" t="s">
        <v>14</v>
      </c>
      <c r="B150" s="191" t="s">
        <v>28</v>
      </c>
      <c r="C150" s="191" t="s">
        <v>29</v>
      </c>
      <c r="D150" s="196" t="s">
        <v>73</v>
      </c>
      <c r="E150" s="197"/>
      <c r="F150" s="198"/>
      <c r="G150" s="191" t="s">
        <v>74</v>
      </c>
      <c r="H150" s="191"/>
      <c r="I150" s="191"/>
      <c r="J150" s="191" t="s">
        <v>75</v>
      </c>
      <c r="K150" s="191"/>
      <c r="L150" s="191"/>
    </row>
    <row r="151" spans="1:12" ht="30">
      <c r="A151" s="191"/>
      <c r="B151" s="191"/>
      <c r="C151" s="191"/>
      <c r="D151" s="4" t="s">
        <v>3</v>
      </c>
      <c r="E151" s="4" t="s">
        <v>4</v>
      </c>
      <c r="F151" s="4" t="s">
        <v>57</v>
      </c>
      <c r="G151" s="4" t="s">
        <v>3</v>
      </c>
      <c r="H151" s="4" t="s">
        <v>4</v>
      </c>
      <c r="I151" s="4" t="s">
        <v>49</v>
      </c>
      <c r="J151" s="4" t="s">
        <v>3</v>
      </c>
      <c r="K151" s="4" t="s">
        <v>4</v>
      </c>
      <c r="L151" s="4" t="s">
        <v>58</v>
      </c>
    </row>
    <row r="152" spans="1:12" ht="15">
      <c r="A152" s="4">
        <v>1</v>
      </c>
      <c r="B152" s="4">
        <v>2</v>
      </c>
      <c r="C152" s="4">
        <v>3</v>
      </c>
      <c r="D152" s="4">
        <v>4</v>
      </c>
      <c r="E152" s="4">
        <v>5</v>
      </c>
      <c r="F152" s="4">
        <v>6</v>
      </c>
      <c r="G152" s="4">
        <v>7</v>
      </c>
      <c r="H152" s="4">
        <v>8</v>
      </c>
      <c r="I152" s="4">
        <v>9</v>
      </c>
      <c r="J152" s="4">
        <v>10</v>
      </c>
      <c r="K152" s="4">
        <v>11</v>
      </c>
      <c r="L152" s="4">
        <v>12</v>
      </c>
    </row>
    <row r="153" spans="1:12" ht="15">
      <c r="A153" s="4" t="s">
        <v>6</v>
      </c>
      <c r="B153" s="5" t="s">
        <v>6</v>
      </c>
      <c r="C153" s="5" t="s">
        <v>6</v>
      </c>
      <c r="D153" s="5" t="s">
        <v>6</v>
      </c>
      <c r="E153" s="5" t="s">
        <v>6</v>
      </c>
      <c r="F153" s="5" t="s">
        <v>6</v>
      </c>
      <c r="G153" s="5" t="s">
        <v>6</v>
      </c>
      <c r="H153" s="5" t="s">
        <v>6</v>
      </c>
      <c r="I153" s="5" t="s">
        <v>6</v>
      </c>
      <c r="J153" s="5" t="s">
        <v>6</v>
      </c>
      <c r="K153" s="5" t="s">
        <v>6</v>
      </c>
      <c r="L153" s="5" t="s">
        <v>6</v>
      </c>
    </row>
    <row r="154" spans="1:12" ht="15">
      <c r="A154" s="4" t="s">
        <v>6</v>
      </c>
      <c r="B154" s="4" t="s">
        <v>9</v>
      </c>
      <c r="C154" s="5" t="s">
        <v>6</v>
      </c>
      <c r="D154" s="5" t="s">
        <v>6</v>
      </c>
      <c r="E154" s="5" t="s">
        <v>6</v>
      </c>
      <c r="F154" s="5" t="s">
        <v>6</v>
      </c>
      <c r="G154" s="5" t="s">
        <v>6</v>
      </c>
      <c r="H154" s="5" t="s">
        <v>6</v>
      </c>
      <c r="I154" s="5" t="s">
        <v>6</v>
      </c>
      <c r="J154" s="5" t="s">
        <v>6</v>
      </c>
      <c r="K154" s="5" t="s">
        <v>6</v>
      </c>
      <c r="L154" s="5" t="s">
        <v>6</v>
      </c>
    </row>
    <row r="156" spans="1:9" ht="15" customHeight="1">
      <c r="A156" s="200" t="s">
        <v>96</v>
      </c>
      <c r="B156" s="200"/>
      <c r="C156" s="200"/>
      <c r="D156" s="200"/>
      <c r="E156" s="200"/>
      <c r="F156" s="200"/>
      <c r="G156" s="200"/>
      <c r="H156" s="200"/>
      <c r="I156" s="200"/>
    </row>
    <row r="157" ht="15">
      <c r="I157" s="3" t="s">
        <v>0</v>
      </c>
    </row>
    <row r="158" spans="1:9" ht="21.75" customHeight="1">
      <c r="A158" s="191" t="s">
        <v>52</v>
      </c>
      <c r="B158" s="191" t="s">
        <v>28</v>
      </c>
      <c r="C158" s="191" t="s">
        <v>29</v>
      </c>
      <c r="D158" s="196" t="s">
        <v>88</v>
      </c>
      <c r="E158" s="197"/>
      <c r="F158" s="198"/>
      <c r="G158" s="191" t="s">
        <v>89</v>
      </c>
      <c r="H158" s="191"/>
      <c r="I158" s="191"/>
    </row>
    <row r="159" spans="1:9" ht="33" customHeight="1">
      <c r="A159" s="191"/>
      <c r="B159" s="191"/>
      <c r="C159" s="191"/>
      <c r="D159" s="4" t="s">
        <v>3</v>
      </c>
      <c r="E159" s="4" t="s">
        <v>4</v>
      </c>
      <c r="F159" s="4" t="s">
        <v>57</v>
      </c>
      <c r="G159" s="4" t="s">
        <v>3</v>
      </c>
      <c r="H159" s="4" t="s">
        <v>4</v>
      </c>
      <c r="I159" s="4" t="s">
        <v>49</v>
      </c>
    </row>
    <row r="160" spans="1:9" ht="15">
      <c r="A160" s="4">
        <v>1</v>
      </c>
      <c r="B160" s="4">
        <v>2</v>
      </c>
      <c r="C160" s="4">
        <v>3</v>
      </c>
      <c r="D160" s="4">
        <v>4</v>
      </c>
      <c r="E160" s="4">
        <v>5</v>
      </c>
      <c r="F160" s="4">
        <v>6</v>
      </c>
      <c r="G160" s="4">
        <v>7</v>
      </c>
      <c r="H160" s="4">
        <v>8</v>
      </c>
      <c r="I160" s="4">
        <v>9</v>
      </c>
    </row>
    <row r="161" spans="1:9" ht="15">
      <c r="A161" s="4" t="s">
        <v>6</v>
      </c>
      <c r="B161" s="5" t="s">
        <v>6</v>
      </c>
      <c r="C161" s="5" t="s">
        <v>6</v>
      </c>
      <c r="D161" s="5" t="s">
        <v>6</v>
      </c>
      <c r="E161" s="5" t="s">
        <v>6</v>
      </c>
      <c r="F161" s="5" t="s">
        <v>6</v>
      </c>
      <c r="G161" s="5" t="s">
        <v>6</v>
      </c>
      <c r="H161" s="5" t="s">
        <v>6</v>
      </c>
      <c r="I161" s="5" t="s">
        <v>6</v>
      </c>
    </row>
    <row r="162" spans="1:9" ht="15">
      <c r="A162" s="4" t="s">
        <v>6</v>
      </c>
      <c r="B162" s="4" t="s">
        <v>9</v>
      </c>
      <c r="C162" s="5" t="s">
        <v>6</v>
      </c>
      <c r="D162" s="5" t="s">
        <v>6</v>
      </c>
      <c r="E162" s="5" t="s">
        <v>6</v>
      </c>
      <c r="F162" s="5" t="s">
        <v>6</v>
      </c>
      <c r="G162" s="5" t="s">
        <v>6</v>
      </c>
      <c r="H162" s="5" t="s">
        <v>6</v>
      </c>
      <c r="I162" s="5" t="s">
        <v>6</v>
      </c>
    </row>
    <row r="165" spans="1:13" ht="15" customHeight="1">
      <c r="A165" s="200" t="s">
        <v>97</v>
      </c>
      <c r="B165" s="200"/>
      <c r="C165" s="200"/>
      <c r="D165" s="200"/>
      <c r="E165" s="200"/>
      <c r="F165" s="200"/>
      <c r="G165" s="200"/>
      <c r="H165" s="200"/>
      <c r="I165" s="200"/>
      <c r="J165" s="200"/>
      <c r="K165" s="200"/>
      <c r="L165" s="200"/>
      <c r="M165" s="200"/>
    </row>
    <row r="166" ht="15">
      <c r="M166" s="3" t="s">
        <v>0</v>
      </c>
    </row>
    <row r="167" spans="1:13" ht="30.75" customHeight="1">
      <c r="A167" s="201" t="s">
        <v>60</v>
      </c>
      <c r="B167" s="201" t="s">
        <v>59</v>
      </c>
      <c r="C167" s="191" t="s">
        <v>30</v>
      </c>
      <c r="D167" s="196" t="s">
        <v>73</v>
      </c>
      <c r="E167" s="198"/>
      <c r="F167" s="191" t="s">
        <v>74</v>
      </c>
      <c r="G167" s="191"/>
      <c r="H167" s="191" t="s">
        <v>75</v>
      </c>
      <c r="I167" s="191"/>
      <c r="J167" s="191" t="s">
        <v>88</v>
      </c>
      <c r="K167" s="191"/>
      <c r="L167" s="191" t="s">
        <v>89</v>
      </c>
      <c r="M167" s="191"/>
    </row>
    <row r="168" spans="1:13" ht="124.5" customHeight="1">
      <c r="A168" s="208"/>
      <c r="B168" s="208"/>
      <c r="C168" s="191"/>
      <c r="D168" s="4" t="s">
        <v>32</v>
      </c>
      <c r="E168" s="4" t="s">
        <v>31</v>
      </c>
      <c r="F168" s="4" t="s">
        <v>32</v>
      </c>
      <c r="G168" s="4" t="s">
        <v>31</v>
      </c>
      <c r="H168" s="4" t="s">
        <v>32</v>
      </c>
      <c r="I168" s="4" t="s">
        <v>31</v>
      </c>
      <c r="J168" s="4" t="s">
        <v>32</v>
      </c>
      <c r="K168" s="4" t="s">
        <v>31</v>
      </c>
      <c r="L168" s="4" t="s">
        <v>32</v>
      </c>
      <c r="M168" s="4" t="s">
        <v>31</v>
      </c>
    </row>
    <row r="169" spans="1:13" ht="15">
      <c r="A169" s="4">
        <v>1</v>
      </c>
      <c r="B169" s="4">
        <v>2</v>
      </c>
      <c r="C169" s="4">
        <v>3</v>
      </c>
      <c r="D169" s="4">
        <v>4</v>
      </c>
      <c r="E169" s="4">
        <v>5</v>
      </c>
      <c r="F169" s="4">
        <v>6</v>
      </c>
      <c r="G169" s="4">
        <v>7</v>
      </c>
      <c r="H169" s="4">
        <v>8</v>
      </c>
      <c r="I169" s="4">
        <v>9</v>
      </c>
      <c r="J169" s="4">
        <v>10</v>
      </c>
      <c r="K169" s="4">
        <v>11</v>
      </c>
      <c r="L169" s="4">
        <v>12</v>
      </c>
      <c r="M169" s="4">
        <v>13</v>
      </c>
    </row>
    <row r="170" spans="1:13" ht="15">
      <c r="A170" s="4" t="s">
        <v>6</v>
      </c>
      <c r="B170" s="4" t="s">
        <v>6</v>
      </c>
      <c r="C170" s="4" t="s">
        <v>6</v>
      </c>
      <c r="D170" s="4" t="s">
        <v>6</v>
      </c>
      <c r="E170" s="4" t="s">
        <v>6</v>
      </c>
      <c r="F170" s="4" t="s">
        <v>6</v>
      </c>
      <c r="G170" s="4" t="s">
        <v>6</v>
      </c>
      <c r="H170" s="4" t="s">
        <v>6</v>
      </c>
      <c r="I170" s="4" t="s">
        <v>6</v>
      </c>
      <c r="J170" s="4" t="s">
        <v>6</v>
      </c>
      <c r="K170" s="4" t="s">
        <v>6</v>
      </c>
      <c r="L170" s="4" t="s">
        <v>6</v>
      </c>
      <c r="M170" s="4" t="s">
        <v>6</v>
      </c>
    </row>
    <row r="171" spans="1:13" ht="15">
      <c r="A171" s="4" t="s">
        <v>6</v>
      </c>
      <c r="B171" s="4" t="s">
        <v>6</v>
      </c>
      <c r="C171" s="4" t="s">
        <v>6</v>
      </c>
      <c r="D171" s="4" t="s">
        <v>6</v>
      </c>
      <c r="E171" s="4" t="s">
        <v>6</v>
      </c>
      <c r="F171" s="4" t="s">
        <v>6</v>
      </c>
      <c r="G171" s="4" t="s">
        <v>6</v>
      </c>
      <c r="H171" s="4" t="s">
        <v>6</v>
      </c>
      <c r="I171" s="4" t="s">
        <v>6</v>
      </c>
      <c r="J171" s="4" t="s">
        <v>6</v>
      </c>
      <c r="K171" s="4" t="s">
        <v>6</v>
      </c>
      <c r="L171" s="4" t="s">
        <v>6</v>
      </c>
      <c r="M171" s="4" t="s">
        <v>6</v>
      </c>
    </row>
    <row r="174" spans="1:10" ht="48" customHeight="1">
      <c r="A174" s="195" t="s">
        <v>360</v>
      </c>
      <c r="B174" s="195"/>
      <c r="C174" s="195"/>
      <c r="D174" s="195"/>
      <c r="E174" s="195"/>
      <c r="F174" s="195"/>
      <c r="G174" s="195"/>
      <c r="H174" s="195"/>
      <c r="I174" s="195"/>
      <c r="J174" s="195"/>
    </row>
    <row r="175" spans="1:13" ht="33" customHeight="1">
      <c r="A175" s="217" t="s">
        <v>430</v>
      </c>
      <c r="B175" s="218"/>
      <c r="C175" s="218"/>
      <c r="D175" s="218"/>
      <c r="E175" s="218"/>
      <c r="F175" s="218"/>
      <c r="G175" s="218"/>
      <c r="H175" s="218"/>
      <c r="I175" s="218"/>
      <c r="J175" s="218"/>
      <c r="K175" s="218"/>
      <c r="L175" s="218"/>
      <c r="M175" s="218"/>
    </row>
    <row r="176" spans="1:10" ht="15" customHeight="1">
      <c r="A176" s="195" t="s">
        <v>401</v>
      </c>
      <c r="B176" s="195"/>
      <c r="C176" s="195"/>
      <c r="D176" s="195"/>
      <c r="E176" s="195"/>
      <c r="F176" s="195"/>
      <c r="G176" s="195"/>
      <c r="H176" s="195"/>
      <c r="I176" s="195"/>
      <c r="J176" s="195"/>
    </row>
    <row r="177" spans="1:10" ht="15" customHeight="1">
      <c r="A177" s="195" t="s">
        <v>374</v>
      </c>
      <c r="B177" s="195"/>
      <c r="C177" s="195"/>
      <c r="D177" s="195"/>
      <c r="E177" s="195"/>
      <c r="F177" s="195"/>
      <c r="G177" s="195"/>
      <c r="H177" s="195"/>
      <c r="I177" s="195"/>
      <c r="J177" s="195"/>
    </row>
    <row r="178" ht="15">
      <c r="J178" s="3" t="s">
        <v>0</v>
      </c>
    </row>
    <row r="179" spans="1:10" ht="72.75" customHeight="1">
      <c r="A179" s="191" t="s">
        <v>33</v>
      </c>
      <c r="B179" s="191" t="s">
        <v>2</v>
      </c>
      <c r="C179" s="191" t="s">
        <v>34</v>
      </c>
      <c r="D179" s="191" t="s">
        <v>61</v>
      </c>
      <c r="E179" s="191" t="s">
        <v>35</v>
      </c>
      <c r="F179" s="191" t="s">
        <v>36</v>
      </c>
      <c r="G179" s="191" t="s">
        <v>62</v>
      </c>
      <c r="H179" s="191" t="s">
        <v>37</v>
      </c>
      <c r="I179" s="191"/>
      <c r="J179" s="191" t="s">
        <v>63</v>
      </c>
    </row>
    <row r="180" spans="1:10" ht="30">
      <c r="A180" s="191"/>
      <c r="B180" s="191"/>
      <c r="C180" s="191"/>
      <c r="D180" s="191"/>
      <c r="E180" s="191"/>
      <c r="F180" s="191"/>
      <c r="G180" s="191"/>
      <c r="H180" s="4" t="s">
        <v>38</v>
      </c>
      <c r="I180" s="4" t="s">
        <v>39</v>
      </c>
      <c r="J180" s="191"/>
    </row>
    <row r="181" spans="1:10" ht="15">
      <c r="A181" s="4">
        <v>1</v>
      </c>
      <c r="B181" s="4">
        <v>2</v>
      </c>
      <c r="C181" s="4">
        <v>3</v>
      </c>
      <c r="D181" s="4">
        <v>4</v>
      </c>
      <c r="E181" s="4">
        <v>5</v>
      </c>
      <c r="F181" s="4">
        <v>6</v>
      </c>
      <c r="G181" s="4">
        <v>7</v>
      </c>
      <c r="H181" s="4">
        <v>8</v>
      </c>
      <c r="I181" s="4">
        <v>9</v>
      </c>
      <c r="J181" s="4">
        <v>10</v>
      </c>
    </row>
    <row r="182" spans="1:10" ht="15">
      <c r="A182" s="4" t="s">
        <v>114</v>
      </c>
      <c r="B182" s="18" t="s">
        <v>107</v>
      </c>
      <c r="C182" s="39">
        <v>0</v>
      </c>
      <c r="D182" s="45">
        <v>0</v>
      </c>
      <c r="E182" s="39">
        <v>0</v>
      </c>
      <c r="F182" s="39">
        <v>0</v>
      </c>
      <c r="G182" s="39">
        <f>F182-E182</f>
        <v>0</v>
      </c>
      <c r="H182" s="39">
        <v>0</v>
      </c>
      <c r="I182" s="39">
        <v>0</v>
      </c>
      <c r="J182" s="39">
        <f>D182+F182</f>
        <v>0</v>
      </c>
    </row>
    <row r="183" spans="1:10" ht="15">
      <c r="A183" s="4" t="s">
        <v>6</v>
      </c>
      <c r="B183" s="4" t="s">
        <v>9</v>
      </c>
      <c r="C183" s="39">
        <f>SUM(C182:C182)</f>
        <v>0</v>
      </c>
      <c r="D183" s="39">
        <f>SUM(D182:D182)</f>
        <v>0</v>
      </c>
      <c r="E183" s="39">
        <v>0</v>
      </c>
      <c r="F183" s="41">
        <f>SUM(F182:F182)</f>
        <v>0</v>
      </c>
      <c r="G183" s="39">
        <v>0</v>
      </c>
      <c r="H183" s="41">
        <f>SUM(H182:H182)</f>
        <v>0</v>
      </c>
      <c r="I183" s="41">
        <f>SUM(I182:I182)</f>
        <v>0</v>
      </c>
      <c r="J183" s="41">
        <f>SUM(J182:J182)</f>
        <v>0</v>
      </c>
    </row>
    <row r="186" spans="1:12" ht="15" customHeight="1">
      <c r="A186" s="200" t="s">
        <v>363</v>
      </c>
      <c r="B186" s="200"/>
      <c r="C186" s="200"/>
      <c r="D186" s="200"/>
      <c r="E186" s="200"/>
      <c r="F186" s="200"/>
      <c r="G186" s="200"/>
      <c r="H186" s="200"/>
      <c r="I186" s="200"/>
      <c r="J186" s="200"/>
      <c r="K186" s="200"/>
      <c r="L186" s="200"/>
    </row>
    <row r="187" ht="15">
      <c r="L187" s="3" t="s">
        <v>0</v>
      </c>
    </row>
    <row r="188" spans="1:12" ht="15">
      <c r="A188" s="191" t="s">
        <v>33</v>
      </c>
      <c r="B188" s="191" t="s">
        <v>2</v>
      </c>
      <c r="C188" s="196" t="s">
        <v>93</v>
      </c>
      <c r="D188" s="197"/>
      <c r="E188" s="197"/>
      <c r="F188" s="197"/>
      <c r="G188" s="198"/>
      <c r="H188" s="191" t="s">
        <v>94</v>
      </c>
      <c r="I188" s="191"/>
      <c r="J188" s="191"/>
      <c r="K188" s="191"/>
      <c r="L188" s="191"/>
    </row>
    <row r="189" spans="1:12" ht="150.75" customHeight="1">
      <c r="A189" s="191"/>
      <c r="B189" s="191"/>
      <c r="C189" s="191" t="s">
        <v>40</v>
      </c>
      <c r="D189" s="191" t="s">
        <v>41</v>
      </c>
      <c r="E189" s="191" t="s">
        <v>42</v>
      </c>
      <c r="F189" s="191"/>
      <c r="G189" s="191" t="s">
        <v>64</v>
      </c>
      <c r="H189" s="191" t="s">
        <v>43</v>
      </c>
      <c r="I189" s="191" t="s">
        <v>65</v>
      </c>
      <c r="J189" s="191" t="s">
        <v>42</v>
      </c>
      <c r="K189" s="191"/>
      <c r="L189" s="191" t="s">
        <v>66</v>
      </c>
    </row>
    <row r="190" spans="1:12" ht="30">
      <c r="A190" s="191"/>
      <c r="B190" s="191"/>
      <c r="C190" s="191"/>
      <c r="D190" s="191"/>
      <c r="E190" s="4" t="s">
        <v>38</v>
      </c>
      <c r="F190" s="4" t="s">
        <v>39</v>
      </c>
      <c r="G190" s="191"/>
      <c r="H190" s="191"/>
      <c r="I190" s="191"/>
      <c r="J190" s="4" t="s">
        <v>38</v>
      </c>
      <c r="K190" s="4" t="s">
        <v>39</v>
      </c>
      <c r="L190" s="191"/>
    </row>
    <row r="191" spans="1:12" ht="15">
      <c r="A191" s="4">
        <v>1</v>
      </c>
      <c r="B191" s="4">
        <v>2</v>
      </c>
      <c r="C191" s="4">
        <v>3</v>
      </c>
      <c r="D191" s="4">
        <v>4</v>
      </c>
      <c r="E191" s="4">
        <v>5</v>
      </c>
      <c r="F191" s="4">
        <v>6</v>
      </c>
      <c r="G191" s="4">
        <v>7</v>
      </c>
      <c r="H191" s="4">
        <v>8</v>
      </c>
      <c r="I191" s="4">
        <v>9</v>
      </c>
      <c r="J191" s="4">
        <v>10</v>
      </c>
      <c r="K191" s="4">
        <v>11</v>
      </c>
      <c r="L191" s="4">
        <v>12</v>
      </c>
    </row>
    <row r="192" spans="1:12" ht="15">
      <c r="A192" s="20">
        <v>2700</v>
      </c>
      <c r="B192" s="18" t="s">
        <v>107</v>
      </c>
      <c r="C192" s="39">
        <v>2500</v>
      </c>
      <c r="D192" s="39">
        <v>0</v>
      </c>
      <c r="E192" s="39">
        <f>D192</f>
        <v>0</v>
      </c>
      <c r="F192" s="39">
        <v>0</v>
      </c>
      <c r="G192" s="39">
        <f>C192-E192</f>
        <v>2500</v>
      </c>
      <c r="H192" s="39">
        <f>N47</f>
        <v>0</v>
      </c>
      <c r="I192" s="39">
        <f>D192-E192-F192</f>
        <v>0</v>
      </c>
      <c r="J192" s="39">
        <v>0</v>
      </c>
      <c r="K192" s="39">
        <v>0</v>
      </c>
      <c r="L192" s="39">
        <f>H192-I192</f>
        <v>0</v>
      </c>
    </row>
    <row r="193" spans="1:15" ht="15">
      <c r="A193" s="4" t="s">
        <v>6</v>
      </c>
      <c r="B193" s="4" t="s">
        <v>9</v>
      </c>
      <c r="C193" s="39">
        <f aca="true" t="shared" si="1" ref="C193:L193">SUM(C192:C192)</f>
        <v>2500</v>
      </c>
      <c r="D193" s="39">
        <f t="shared" si="1"/>
        <v>0</v>
      </c>
      <c r="E193" s="39">
        <f t="shared" si="1"/>
        <v>0</v>
      </c>
      <c r="F193" s="39">
        <f t="shared" si="1"/>
        <v>0</v>
      </c>
      <c r="G193" s="39">
        <f t="shared" si="1"/>
        <v>2500</v>
      </c>
      <c r="H193" s="39">
        <f t="shared" si="1"/>
        <v>0</v>
      </c>
      <c r="I193" s="39">
        <f t="shared" si="1"/>
        <v>0</v>
      </c>
      <c r="J193" s="39">
        <f t="shared" si="1"/>
        <v>0</v>
      </c>
      <c r="K193" s="39">
        <f t="shared" si="1"/>
        <v>0</v>
      </c>
      <c r="L193" s="39">
        <f t="shared" si="1"/>
        <v>0</v>
      </c>
      <c r="O193" s="21"/>
    </row>
    <row r="196" spans="1:9" ht="15" customHeight="1">
      <c r="A196" s="200" t="s">
        <v>368</v>
      </c>
      <c r="B196" s="200"/>
      <c r="C196" s="200"/>
      <c r="D196" s="200"/>
      <c r="E196" s="200"/>
      <c r="F196" s="200"/>
      <c r="G196" s="200"/>
      <c r="H196" s="200"/>
      <c r="I196" s="200"/>
    </row>
    <row r="197" ht="15">
      <c r="I197" s="3" t="s">
        <v>0</v>
      </c>
    </row>
    <row r="198" spans="1:9" ht="149.25" customHeight="1">
      <c r="A198" s="4" t="s">
        <v>33</v>
      </c>
      <c r="B198" s="4" t="s">
        <v>2</v>
      </c>
      <c r="C198" s="4" t="s">
        <v>34</v>
      </c>
      <c r="D198" s="4" t="s">
        <v>44</v>
      </c>
      <c r="E198" s="4" t="s">
        <v>155</v>
      </c>
      <c r="F198" s="4" t="s">
        <v>364</v>
      </c>
      <c r="G198" s="4" t="s">
        <v>365</v>
      </c>
      <c r="H198" s="4" t="s">
        <v>45</v>
      </c>
      <c r="I198" s="4" t="s">
        <v>46</v>
      </c>
    </row>
    <row r="199" spans="1:9" ht="12" customHeight="1">
      <c r="A199" s="4">
        <v>1</v>
      </c>
      <c r="B199" s="4">
        <v>2</v>
      </c>
      <c r="C199" s="4">
        <v>3</v>
      </c>
      <c r="D199" s="4">
        <v>4</v>
      </c>
      <c r="E199" s="4">
        <v>5</v>
      </c>
      <c r="F199" s="4">
        <v>6</v>
      </c>
      <c r="G199" s="4">
        <v>7</v>
      </c>
      <c r="H199" s="4">
        <v>8</v>
      </c>
      <c r="I199" s="4">
        <v>9</v>
      </c>
    </row>
    <row r="200" spans="1:9" ht="15">
      <c r="A200" s="20">
        <v>2700</v>
      </c>
      <c r="B200" s="18" t="s">
        <v>107</v>
      </c>
      <c r="C200" s="39">
        <v>0</v>
      </c>
      <c r="D200" s="39">
        <v>0</v>
      </c>
      <c r="E200" s="39">
        <v>0</v>
      </c>
      <c r="F200" s="39">
        <v>0</v>
      </c>
      <c r="G200" s="39">
        <v>0</v>
      </c>
      <c r="H200" s="39" t="s">
        <v>6</v>
      </c>
      <c r="I200" s="39" t="s">
        <v>6</v>
      </c>
    </row>
    <row r="201" spans="1:9" ht="15">
      <c r="A201" s="4" t="s">
        <v>6</v>
      </c>
      <c r="B201" s="4" t="s">
        <v>9</v>
      </c>
      <c r="C201" s="39">
        <f>C200</f>
        <v>0</v>
      </c>
      <c r="D201" s="39">
        <f>D200</f>
        <v>0</v>
      </c>
      <c r="E201" s="39">
        <f>E200</f>
        <v>0</v>
      </c>
      <c r="F201" s="39">
        <f>F200</f>
        <v>0</v>
      </c>
      <c r="G201" s="39">
        <f>G200</f>
        <v>0</v>
      </c>
      <c r="H201" s="39" t="s">
        <v>6</v>
      </c>
      <c r="I201" s="39" t="s">
        <v>6</v>
      </c>
    </row>
    <row r="204" spans="1:9" ht="15" customHeight="1">
      <c r="A204" s="213" t="s">
        <v>156</v>
      </c>
      <c r="B204" s="213"/>
      <c r="C204" s="213"/>
      <c r="D204" s="213"/>
      <c r="E204" s="213"/>
      <c r="F204" s="213"/>
      <c r="G204" s="213"/>
      <c r="H204" s="213"/>
      <c r="I204" s="213"/>
    </row>
    <row r="205" spans="1:9" ht="63" customHeight="1">
      <c r="A205" s="217" t="s">
        <v>429</v>
      </c>
      <c r="B205" s="229"/>
      <c r="C205" s="229"/>
      <c r="D205" s="229"/>
      <c r="E205" s="229"/>
      <c r="F205" s="229"/>
      <c r="G205" s="229"/>
      <c r="H205" s="229"/>
      <c r="I205" s="229"/>
    </row>
    <row r="206" spans="1:9" ht="45.75" customHeight="1">
      <c r="A206" s="195" t="s">
        <v>424</v>
      </c>
      <c r="B206" s="195"/>
      <c r="C206" s="195"/>
      <c r="D206" s="195"/>
      <c r="E206" s="195"/>
      <c r="F206" s="195"/>
      <c r="G206" s="195"/>
      <c r="H206" s="195"/>
      <c r="I206" s="195"/>
    </row>
    <row r="207" spans="1:9" ht="72.75" customHeight="1">
      <c r="A207" s="217" t="s">
        <v>167</v>
      </c>
      <c r="B207" s="224"/>
      <c r="C207" s="224"/>
      <c r="D207" s="224"/>
      <c r="E207" s="224"/>
      <c r="F207" s="224"/>
      <c r="G207" s="224"/>
      <c r="H207" s="224"/>
      <c r="I207" s="224"/>
    </row>
    <row r="208" spans="1:9" s="12" customFormat="1" ht="30.75" customHeight="1">
      <c r="A208" s="212" t="s">
        <v>462</v>
      </c>
      <c r="B208" s="212"/>
      <c r="C208" s="10"/>
      <c r="D208" s="11"/>
      <c r="G208" s="190" t="s">
        <v>461</v>
      </c>
      <c r="H208" s="190"/>
      <c r="I208" s="190"/>
    </row>
    <row r="209" spans="1:9" s="8" customFormat="1" ht="15" customHeight="1">
      <c r="A209" s="9"/>
      <c r="D209" s="7" t="s">
        <v>47</v>
      </c>
      <c r="G209" s="211" t="s">
        <v>48</v>
      </c>
      <c r="H209" s="211"/>
      <c r="I209" s="211"/>
    </row>
    <row r="210" spans="1:9" s="12" customFormat="1" ht="12.75" customHeight="1">
      <c r="A210" s="212" t="s">
        <v>71</v>
      </c>
      <c r="B210" s="212"/>
      <c r="C210" s="10"/>
      <c r="D210" s="11"/>
      <c r="G210" s="190" t="s">
        <v>387</v>
      </c>
      <c r="H210" s="190"/>
      <c r="I210" s="190"/>
    </row>
    <row r="211" spans="1:9" s="8" customFormat="1" ht="15" customHeight="1">
      <c r="A211" s="9"/>
      <c r="D211" s="7" t="s">
        <v>47</v>
      </c>
      <c r="G211" s="211" t="s">
        <v>48</v>
      </c>
      <c r="H211" s="211"/>
      <c r="I211" s="211"/>
    </row>
  </sheetData>
  <sheetProtection/>
  <mergeCells count="165">
    <mergeCell ref="G209:I209"/>
    <mergeCell ref="A210:B210"/>
    <mergeCell ref="G210:I210"/>
    <mergeCell ref="G211:I211"/>
    <mergeCell ref="D119:D120"/>
    <mergeCell ref="A196:I196"/>
    <mergeCell ref="A204:I204"/>
    <mergeCell ref="A205:I205"/>
    <mergeCell ref="A206:I206"/>
    <mergeCell ref="A207:I207"/>
    <mergeCell ref="A208:B208"/>
    <mergeCell ref="G208:I208"/>
    <mergeCell ref="E189:F189"/>
    <mergeCell ref="G189:G190"/>
    <mergeCell ref="H189:H190"/>
    <mergeCell ref="I189:I190"/>
    <mergeCell ref="C189:C190"/>
    <mergeCell ref="D189:D190"/>
    <mergeCell ref="J189:K189"/>
    <mergeCell ref="L189:L190"/>
    <mergeCell ref="G179:G180"/>
    <mergeCell ref="H179:I179"/>
    <mergeCell ref="J179:J180"/>
    <mergeCell ref="A186:L186"/>
    <mergeCell ref="A188:A190"/>
    <mergeCell ref="B188:B190"/>
    <mergeCell ref="C188:G188"/>
    <mergeCell ref="H188:L188"/>
    <mergeCell ref="A174:J174"/>
    <mergeCell ref="A175:M175"/>
    <mergeCell ref="A176:J176"/>
    <mergeCell ref="A177:J177"/>
    <mergeCell ref="A179:A180"/>
    <mergeCell ref="B179:B180"/>
    <mergeCell ref="C179:C180"/>
    <mergeCell ref="D179:D180"/>
    <mergeCell ref="E179:E180"/>
    <mergeCell ref="F179:F180"/>
    <mergeCell ref="A165:M165"/>
    <mergeCell ref="A167:A168"/>
    <mergeCell ref="B167:B168"/>
    <mergeCell ref="C167:C168"/>
    <mergeCell ref="D167:E167"/>
    <mergeCell ref="F167:G167"/>
    <mergeCell ref="H167:I167"/>
    <mergeCell ref="J167:K167"/>
    <mergeCell ref="L167:M167"/>
    <mergeCell ref="A156:I156"/>
    <mergeCell ref="A158:A159"/>
    <mergeCell ref="B158:B159"/>
    <mergeCell ref="C158:C159"/>
    <mergeCell ref="D158:F158"/>
    <mergeCell ref="G158:I158"/>
    <mergeCell ref="A148:L148"/>
    <mergeCell ref="A150:A151"/>
    <mergeCell ref="B150:B151"/>
    <mergeCell ref="C150:C151"/>
    <mergeCell ref="D150:F150"/>
    <mergeCell ref="G150:I150"/>
    <mergeCell ref="J150:L150"/>
    <mergeCell ref="I139:J139"/>
    <mergeCell ref="K139:K140"/>
    <mergeCell ref="L139:L140"/>
    <mergeCell ref="M139:M140"/>
    <mergeCell ref="N139:N140"/>
    <mergeCell ref="A147:L147"/>
    <mergeCell ref="A136:N136"/>
    <mergeCell ref="A138:A140"/>
    <mergeCell ref="B138:B140"/>
    <mergeCell ref="C138:F138"/>
    <mergeCell ref="G138:J138"/>
    <mergeCell ref="K138:L138"/>
    <mergeCell ref="M138:N138"/>
    <mergeCell ref="C139:D139"/>
    <mergeCell ref="E139:F139"/>
    <mergeCell ref="G139:H139"/>
    <mergeCell ref="A126:K126"/>
    <mergeCell ref="A128:A129"/>
    <mergeCell ref="B128:C128"/>
    <mergeCell ref="D128:E128"/>
    <mergeCell ref="F128:G128"/>
    <mergeCell ref="H128:I128"/>
    <mergeCell ref="J128:K128"/>
    <mergeCell ref="K97:M97"/>
    <mergeCell ref="A111:J111"/>
    <mergeCell ref="A113:A114"/>
    <mergeCell ref="B113:B114"/>
    <mergeCell ref="C113:C114"/>
    <mergeCell ref="D113:D114"/>
    <mergeCell ref="E113:G113"/>
    <mergeCell ref="H113:J113"/>
    <mergeCell ref="A97:A98"/>
    <mergeCell ref="B97:B98"/>
    <mergeCell ref="C97:C98"/>
    <mergeCell ref="D97:D98"/>
    <mergeCell ref="E97:G97"/>
    <mergeCell ref="H97:J97"/>
    <mergeCell ref="A88:A89"/>
    <mergeCell ref="B88:B89"/>
    <mergeCell ref="C88:F88"/>
    <mergeCell ref="G88:J88"/>
    <mergeCell ref="A94:M94"/>
    <mergeCell ref="A95:M95"/>
    <mergeCell ref="A79:A80"/>
    <mergeCell ref="B79:B80"/>
    <mergeCell ref="C79:F79"/>
    <mergeCell ref="G79:J79"/>
    <mergeCell ref="K79:N79"/>
    <mergeCell ref="A86:J86"/>
    <mergeCell ref="A70:A71"/>
    <mergeCell ref="B70:B71"/>
    <mergeCell ref="C70:F70"/>
    <mergeCell ref="G70:J70"/>
    <mergeCell ref="A76:N76"/>
    <mergeCell ref="A77:N77"/>
    <mergeCell ref="A59:J59"/>
    <mergeCell ref="A61:A62"/>
    <mergeCell ref="B61:B62"/>
    <mergeCell ref="C61:F61"/>
    <mergeCell ref="G61:J61"/>
    <mergeCell ref="A68:J68"/>
    <mergeCell ref="A51:N51"/>
    <mergeCell ref="A53:A54"/>
    <mergeCell ref="B53:B54"/>
    <mergeCell ref="C53:F53"/>
    <mergeCell ref="G53:J53"/>
    <mergeCell ref="K53:N53"/>
    <mergeCell ref="A41:N41"/>
    <mergeCell ref="A42:N42"/>
    <mergeCell ref="A44:A45"/>
    <mergeCell ref="B44:B45"/>
    <mergeCell ref="C44:F44"/>
    <mergeCell ref="G44:J44"/>
    <mergeCell ref="K44:N44"/>
    <mergeCell ref="K26:N26"/>
    <mergeCell ref="A32:J32"/>
    <mergeCell ref="A34:A35"/>
    <mergeCell ref="B34:B35"/>
    <mergeCell ref="C34:F34"/>
    <mergeCell ref="G34:J34"/>
    <mergeCell ref="A20:P20"/>
    <mergeCell ref="A21:P21"/>
    <mergeCell ref="A22:P22"/>
    <mergeCell ref="A23:N23"/>
    <mergeCell ref="A24:N24"/>
    <mergeCell ref="D103:D104"/>
    <mergeCell ref="A26:A27"/>
    <mergeCell ref="B26:B27"/>
    <mergeCell ref="C26:F26"/>
    <mergeCell ref="G26:J26"/>
    <mergeCell ref="A14:N14"/>
    <mergeCell ref="A15:N15"/>
    <mergeCell ref="A16:N16"/>
    <mergeCell ref="A17:N17"/>
    <mergeCell ref="A18:J18"/>
    <mergeCell ref="A19:P19"/>
    <mergeCell ref="F10:I10"/>
    <mergeCell ref="F11:I11"/>
    <mergeCell ref="C5:J5"/>
    <mergeCell ref="A7:E7"/>
    <mergeCell ref="A9:E9"/>
    <mergeCell ref="B6:E6"/>
    <mergeCell ref="F7:H7"/>
    <mergeCell ref="B8:E8"/>
    <mergeCell ref="F9:H9"/>
  </mergeCells>
  <printOptions/>
  <pageMargins left="0.15748031496062992" right="0.15748031496062992" top="0.31496062992125984" bottom="0.2755905511811024" header="0.31496062992125984" footer="0.31496062992125984"/>
  <pageSetup fitToHeight="50" fitToWidth="1" horizontalDpi="600" verticalDpi="600" orientation="landscape" paperSize="9" scale="7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B213"/>
  <sheetViews>
    <sheetView view="pageBreakPreview" zoomScaleNormal="90" zoomScaleSheetLayoutView="100" zoomScalePageLayoutView="0" workbookViewId="0" topLeftCell="A205">
      <selection activeCell="A210" sqref="A210:IV210"/>
    </sheetView>
  </sheetViews>
  <sheetFormatPr defaultColWidth="9.140625" defaultRowHeight="15"/>
  <cols>
    <col min="1" max="1" width="11.7109375" style="1" customWidth="1"/>
    <col min="2" max="2" width="35.7109375" style="1" customWidth="1"/>
    <col min="3" max="9" width="11.28125" style="1" customWidth="1"/>
    <col min="10" max="10" width="11.7109375" style="1" customWidth="1"/>
    <col min="11" max="14" width="11.28125" style="1" customWidth="1"/>
    <col min="15" max="16384" width="9.140625" style="1" customWidth="1"/>
  </cols>
  <sheetData>
    <row r="1" spans="3:10" ht="15">
      <c r="C1" s="95"/>
      <c r="G1" s="87"/>
      <c r="H1" s="8" t="s">
        <v>322</v>
      </c>
      <c r="I1" s="8"/>
      <c r="J1" s="88"/>
    </row>
    <row r="2" spans="3:10" ht="15">
      <c r="C2" s="95"/>
      <c r="G2" s="87"/>
      <c r="H2" s="8" t="s">
        <v>323</v>
      </c>
      <c r="I2" s="8"/>
      <c r="J2" s="88"/>
    </row>
    <row r="3" spans="7:10" ht="15">
      <c r="G3" s="87"/>
      <c r="H3" s="8" t="s">
        <v>324</v>
      </c>
      <c r="I3" s="8"/>
      <c r="J3" s="88"/>
    </row>
    <row r="4" spans="7:10" ht="15">
      <c r="G4" s="87"/>
      <c r="H4" s="87"/>
      <c r="I4" s="87"/>
      <c r="J4" s="88"/>
    </row>
    <row r="5" spans="3:10" ht="15">
      <c r="C5" s="183" t="s">
        <v>335</v>
      </c>
      <c r="D5" s="183"/>
      <c r="E5" s="183"/>
      <c r="F5" s="183"/>
      <c r="G5" s="183"/>
      <c r="H5" s="183"/>
      <c r="I5" s="183"/>
      <c r="J5" s="183"/>
    </row>
    <row r="6" spans="1:10" ht="15.75">
      <c r="A6" s="89" t="s">
        <v>325</v>
      </c>
      <c r="B6" s="187" t="s">
        <v>343</v>
      </c>
      <c r="C6" s="187"/>
      <c r="D6" s="187"/>
      <c r="E6" s="187"/>
      <c r="F6" s="97"/>
      <c r="G6" s="114" t="s">
        <v>394</v>
      </c>
      <c r="H6" s="8"/>
      <c r="I6" s="86"/>
      <c r="J6" s="8">
        <v>3195961</v>
      </c>
    </row>
    <row r="7" spans="1:10" ht="38.25" customHeight="1">
      <c r="A7" s="184" t="s">
        <v>326</v>
      </c>
      <c r="B7" s="184"/>
      <c r="C7" s="184"/>
      <c r="D7" s="184"/>
      <c r="E7" s="184"/>
      <c r="F7" s="186" t="s">
        <v>327</v>
      </c>
      <c r="G7" s="186"/>
      <c r="H7" s="186"/>
      <c r="I7" s="93"/>
      <c r="J7" s="92" t="s">
        <v>337</v>
      </c>
    </row>
    <row r="8" spans="1:10" ht="48" customHeight="1">
      <c r="A8" s="89" t="s">
        <v>328</v>
      </c>
      <c r="B8" s="187" t="s">
        <v>343</v>
      </c>
      <c r="C8" s="187"/>
      <c r="D8" s="187"/>
      <c r="E8" s="187"/>
      <c r="F8" s="90"/>
      <c r="G8" s="114" t="s">
        <v>395</v>
      </c>
      <c r="H8" s="8"/>
      <c r="I8" s="90"/>
      <c r="J8" s="8">
        <v>3195961</v>
      </c>
    </row>
    <row r="9" spans="1:10" ht="69" customHeight="1">
      <c r="A9" s="184" t="s">
        <v>329</v>
      </c>
      <c r="B9" s="184"/>
      <c r="C9" s="184"/>
      <c r="D9" s="184"/>
      <c r="E9" s="184"/>
      <c r="F9" s="186" t="s">
        <v>330</v>
      </c>
      <c r="G9" s="186"/>
      <c r="H9" s="186"/>
      <c r="I9" s="93"/>
      <c r="J9" s="92" t="s">
        <v>337</v>
      </c>
    </row>
    <row r="10" spans="1:10" ht="65.25" customHeight="1">
      <c r="A10" s="89" t="s">
        <v>397</v>
      </c>
      <c r="C10" s="90">
        <v>3192</v>
      </c>
      <c r="D10" s="91"/>
      <c r="E10" s="110">
        <v>1030</v>
      </c>
      <c r="F10" s="185" t="s">
        <v>398</v>
      </c>
      <c r="G10" s="185"/>
      <c r="H10" s="185"/>
      <c r="I10" s="185"/>
      <c r="J10" s="96">
        <v>7400000000</v>
      </c>
    </row>
    <row r="11" spans="1:10" ht="91.5" customHeight="1">
      <c r="A11" s="93" t="s">
        <v>336</v>
      </c>
      <c r="B11" s="93"/>
      <c r="C11" s="92" t="s">
        <v>331</v>
      </c>
      <c r="D11" s="90"/>
      <c r="E11" s="92" t="s">
        <v>332</v>
      </c>
      <c r="F11" s="186" t="s">
        <v>333</v>
      </c>
      <c r="G11" s="186"/>
      <c r="H11" s="186"/>
      <c r="I11" s="186"/>
      <c r="J11" s="94" t="s">
        <v>338</v>
      </c>
    </row>
    <row r="12" spans="1:2" ht="12.75" customHeight="1">
      <c r="A12" s="3"/>
      <c r="B12" s="2"/>
    </row>
    <row r="13" spans="1:2" ht="15">
      <c r="A13" s="3"/>
      <c r="B13" s="2"/>
    </row>
    <row r="14" spans="1:14" ht="15">
      <c r="A14" s="195" t="s">
        <v>72</v>
      </c>
      <c r="B14" s="195"/>
      <c r="C14" s="195"/>
      <c r="D14" s="195"/>
      <c r="E14" s="195"/>
      <c r="F14" s="195"/>
      <c r="G14" s="195"/>
      <c r="H14" s="195"/>
      <c r="I14" s="195"/>
      <c r="J14" s="195"/>
      <c r="K14" s="195"/>
      <c r="L14" s="195"/>
      <c r="M14" s="195"/>
      <c r="N14" s="195"/>
    </row>
    <row r="15" spans="1:14" ht="26.25" customHeight="1">
      <c r="A15" s="195" t="s">
        <v>303</v>
      </c>
      <c r="B15" s="195"/>
      <c r="C15" s="195"/>
      <c r="D15" s="195"/>
      <c r="E15" s="195"/>
      <c r="F15" s="195"/>
      <c r="G15" s="195"/>
      <c r="H15" s="195"/>
      <c r="I15" s="195"/>
      <c r="J15" s="195"/>
      <c r="K15" s="195"/>
      <c r="L15" s="195"/>
      <c r="M15" s="195"/>
      <c r="N15" s="195"/>
    </row>
    <row r="16" spans="1:14" ht="24.75" customHeight="1">
      <c r="A16" s="195" t="s">
        <v>304</v>
      </c>
      <c r="B16" s="195"/>
      <c r="C16" s="195"/>
      <c r="D16" s="195"/>
      <c r="E16" s="195"/>
      <c r="F16" s="195"/>
      <c r="G16" s="195"/>
      <c r="H16" s="195"/>
      <c r="I16" s="195"/>
      <c r="J16" s="195"/>
      <c r="K16" s="195"/>
      <c r="L16" s="195"/>
      <c r="M16" s="195"/>
      <c r="N16" s="195"/>
    </row>
    <row r="17" spans="1:14" ht="15">
      <c r="A17" s="195" t="s">
        <v>67</v>
      </c>
      <c r="B17" s="195"/>
      <c r="C17" s="195"/>
      <c r="D17" s="195"/>
      <c r="E17" s="195"/>
      <c r="F17" s="195"/>
      <c r="G17" s="195"/>
      <c r="H17" s="195"/>
      <c r="I17" s="195"/>
      <c r="J17" s="195"/>
      <c r="K17" s="195"/>
      <c r="L17" s="195"/>
      <c r="M17" s="195"/>
      <c r="N17" s="195"/>
    </row>
    <row r="18" spans="1:32" s="13" customFormat="1" ht="18.75" customHeight="1">
      <c r="A18" s="210" t="s">
        <v>79</v>
      </c>
      <c r="B18" s="210"/>
      <c r="C18" s="210"/>
      <c r="D18" s="210"/>
      <c r="E18" s="210"/>
      <c r="F18" s="210"/>
      <c r="G18" s="210"/>
      <c r="H18" s="210"/>
      <c r="I18" s="210"/>
      <c r="J18" s="210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</row>
    <row r="19" spans="1:32" s="13" customFormat="1" ht="18.75" customHeight="1">
      <c r="A19" s="188" t="s">
        <v>378</v>
      </c>
      <c r="B19" s="188"/>
      <c r="C19" s="188"/>
      <c r="D19" s="188"/>
      <c r="E19" s="188"/>
      <c r="F19" s="188"/>
      <c r="G19" s="188"/>
      <c r="H19" s="188"/>
      <c r="I19" s="188"/>
      <c r="J19" s="188"/>
      <c r="K19" s="188"/>
      <c r="L19" s="188"/>
      <c r="M19" s="188"/>
      <c r="N19" s="188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</row>
    <row r="20" spans="1:32" s="15" customFormat="1" ht="32.25" customHeight="1">
      <c r="A20" s="188" t="s">
        <v>341</v>
      </c>
      <c r="B20" s="189"/>
      <c r="C20" s="189"/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</row>
    <row r="21" spans="1:236" s="15" customFormat="1" ht="18.75" customHeight="1">
      <c r="A21" s="235" t="s">
        <v>302</v>
      </c>
      <c r="B21" s="235"/>
      <c r="C21" s="235"/>
      <c r="D21" s="235"/>
      <c r="E21" s="235"/>
      <c r="F21" s="235"/>
      <c r="G21" s="235"/>
      <c r="H21" s="235"/>
      <c r="I21" s="235"/>
      <c r="J21" s="235"/>
      <c r="K21" s="235"/>
      <c r="L21" s="235"/>
      <c r="M21" s="235"/>
      <c r="N21" s="235"/>
      <c r="O21" s="235"/>
      <c r="P21" s="235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</row>
    <row r="22" spans="1:51" s="15" customFormat="1" ht="37.5" customHeight="1">
      <c r="A22" s="188" t="s">
        <v>246</v>
      </c>
      <c r="B22" s="189"/>
      <c r="C22" s="189"/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</row>
    <row r="23" spans="1:51" s="15" customFormat="1" ht="48" customHeight="1">
      <c r="A23" s="188" t="s">
        <v>442</v>
      </c>
      <c r="B23" s="189"/>
      <c r="C23" s="189"/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</row>
    <row r="24" spans="1:51" ht="10.5" customHeight="1">
      <c r="A24" s="188"/>
      <c r="B24" s="189"/>
      <c r="C24" s="189"/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</row>
    <row r="25" spans="1:14" ht="15">
      <c r="A25" s="195" t="s">
        <v>68</v>
      </c>
      <c r="B25" s="195"/>
      <c r="C25" s="195"/>
      <c r="D25" s="195"/>
      <c r="E25" s="195"/>
      <c r="F25" s="195"/>
      <c r="G25" s="195"/>
      <c r="H25" s="195"/>
      <c r="I25" s="195"/>
      <c r="J25" s="195"/>
      <c r="K25" s="195"/>
      <c r="L25" s="195"/>
      <c r="M25" s="195"/>
      <c r="N25" s="195"/>
    </row>
    <row r="26" spans="1:14" ht="15">
      <c r="A26" s="195" t="s">
        <v>415</v>
      </c>
      <c r="B26" s="195"/>
      <c r="C26" s="195"/>
      <c r="D26" s="195"/>
      <c r="E26" s="195"/>
      <c r="F26" s="195"/>
      <c r="G26" s="195"/>
      <c r="H26" s="195"/>
      <c r="I26" s="195"/>
      <c r="J26" s="195"/>
      <c r="K26" s="195"/>
      <c r="L26" s="195"/>
      <c r="M26" s="195"/>
      <c r="N26" s="195"/>
    </row>
    <row r="27" ht="15">
      <c r="N27" s="3" t="s">
        <v>0</v>
      </c>
    </row>
    <row r="28" spans="1:14" ht="24" customHeight="1">
      <c r="A28" s="191" t="s">
        <v>1</v>
      </c>
      <c r="B28" s="191" t="s">
        <v>2</v>
      </c>
      <c r="C28" s="191" t="s">
        <v>344</v>
      </c>
      <c r="D28" s="191"/>
      <c r="E28" s="191"/>
      <c r="F28" s="191"/>
      <c r="G28" s="191" t="s">
        <v>345</v>
      </c>
      <c r="H28" s="191"/>
      <c r="I28" s="191"/>
      <c r="J28" s="191"/>
      <c r="K28" s="191" t="s">
        <v>346</v>
      </c>
      <c r="L28" s="191"/>
      <c r="M28" s="191"/>
      <c r="N28" s="191"/>
    </row>
    <row r="29" spans="1:14" ht="60">
      <c r="A29" s="191"/>
      <c r="B29" s="191"/>
      <c r="C29" s="4" t="s">
        <v>3</v>
      </c>
      <c r="D29" s="4" t="s">
        <v>4</v>
      </c>
      <c r="E29" s="4" t="s">
        <v>5</v>
      </c>
      <c r="F29" s="4" t="s">
        <v>51</v>
      </c>
      <c r="G29" s="4" t="s">
        <v>3</v>
      </c>
      <c r="H29" s="4" t="s">
        <v>4</v>
      </c>
      <c r="I29" s="4" t="s">
        <v>5</v>
      </c>
      <c r="J29" s="4" t="s">
        <v>49</v>
      </c>
      <c r="K29" s="4" t="s">
        <v>3</v>
      </c>
      <c r="L29" s="4" t="s">
        <v>4</v>
      </c>
      <c r="M29" s="4" t="s">
        <v>5</v>
      </c>
      <c r="N29" s="4" t="s">
        <v>50</v>
      </c>
    </row>
    <row r="30" spans="1:14" ht="15">
      <c r="A30" s="4">
        <v>1</v>
      </c>
      <c r="B30" s="4">
        <v>2</v>
      </c>
      <c r="C30" s="4">
        <v>3</v>
      </c>
      <c r="D30" s="4">
        <v>4</v>
      </c>
      <c r="E30" s="4">
        <v>5</v>
      </c>
      <c r="F30" s="4">
        <v>6</v>
      </c>
      <c r="G30" s="4">
        <v>7</v>
      </c>
      <c r="H30" s="4">
        <v>8</v>
      </c>
      <c r="I30" s="4">
        <v>9</v>
      </c>
      <c r="J30" s="4">
        <v>10</v>
      </c>
      <c r="K30" s="4">
        <v>11</v>
      </c>
      <c r="L30" s="4">
        <v>12</v>
      </c>
      <c r="M30" s="4">
        <v>13</v>
      </c>
      <c r="N30" s="4">
        <v>14</v>
      </c>
    </row>
    <row r="31" spans="1:14" ht="30">
      <c r="A31" s="4">
        <v>25010000</v>
      </c>
      <c r="B31" s="5" t="s">
        <v>7</v>
      </c>
      <c r="C31" s="39">
        <v>919937.74</v>
      </c>
      <c r="D31" s="39" t="s">
        <v>8</v>
      </c>
      <c r="E31" s="39" t="s">
        <v>8</v>
      </c>
      <c r="F31" s="39">
        <f>C31</f>
        <v>919937.74</v>
      </c>
      <c r="G31" s="39">
        <v>1072800</v>
      </c>
      <c r="H31" s="39" t="s">
        <v>8</v>
      </c>
      <c r="I31" s="39" t="s">
        <v>8</v>
      </c>
      <c r="J31" s="39">
        <f>G31</f>
        <v>1072800</v>
      </c>
      <c r="K31" s="39">
        <v>1084000</v>
      </c>
      <c r="L31" s="39" t="s">
        <v>8</v>
      </c>
      <c r="M31" s="39" t="s">
        <v>8</v>
      </c>
      <c r="N31" s="39">
        <f>K31</f>
        <v>1084000</v>
      </c>
    </row>
    <row r="32" spans="1:14" ht="15">
      <c r="A32" s="4" t="s">
        <v>6</v>
      </c>
      <c r="B32" s="4" t="s">
        <v>9</v>
      </c>
      <c r="C32" s="39">
        <f>C31</f>
        <v>919937.74</v>
      </c>
      <c r="D32" s="39" t="s">
        <v>8</v>
      </c>
      <c r="E32" s="39" t="s">
        <v>8</v>
      </c>
      <c r="F32" s="39">
        <f>SUM(F31:F31)</f>
        <v>919937.74</v>
      </c>
      <c r="G32" s="39">
        <f>G31</f>
        <v>1072800</v>
      </c>
      <c r="H32" s="39" t="s">
        <v>8</v>
      </c>
      <c r="I32" s="39" t="s">
        <v>8</v>
      </c>
      <c r="J32" s="39">
        <f>SUM(J31:J31)</f>
        <v>1072800</v>
      </c>
      <c r="K32" s="39">
        <f>K31</f>
        <v>1084000</v>
      </c>
      <c r="L32" s="39" t="s">
        <v>8</v>
      </c>
      <c r="M32" s="39" t="s">
        <v>8</v>
      </c>
      <c r="N32" s="39">
        <f>SUM(N31:N31)</f>
        <v>1084000</v>
      </c>
    </row>
    <row r="34" spans="1:10" ht="15">
      <c r="A34" s="206" t="s">
        <v>347</v>
      </c>
      <c r="B34" s="206"/>
      <c r="C34" s="206"/>
      <c r="D34" s="206"/>
      <c r="E34" s="206"/>
      <c r="F34" s="206"/>
      <c r="G34" s="206"/>
      <c r="H34" s="206"/>
      <c r="I34" s="206"/>
      <c r="J34" s="206"/>
    </row>
    <row r="35" ht="15">
      <c r="J35" s="3" t="s">
        <v>0</v>
      </c>
    </row>
    <row r="36" spans="1:10" ht="60.75" customHeight="1">
      <c r="A36" s="191" t="s">
        <v>1</v>
      </c>
      <c r="B36" s="191" t="s">
        <v>2</v>
      </c>
      <c r="C36" s="191" t="s">
        <v>89</v>
      </c>
      <c r="D36" s="191"/>
      <c r="E36" s="191"/>
      <c r="F36" s="191"/>
      <c r="G36" s="191" t="s">
        <v>348</v>
      </c>
      <c r="H36" s="191"/>
      <c r="I36" s="191"/>
      <c r="J36" s="191"/>
    </row>
    <row r="37" spans="1:10" ht="60">
      <c r="A37" s="191"/>
      <c r="B37" s="191"/>
      <c r="C37" s="4" t="s">
        <v>3</v>
      </c>
      <c r="D37" s="4" t="s">
        <v>4</v>
      </c>
      <c r="E37" s="4" t="s">
        <v>5</v>
      </c>
      <c r="F37" s="4" t="s">
        <v>51</v>
      </c>
      <c r="G37" s="4" t="s">
        <v>3</v>
      </c>
      <c r="H37" s="4" t="s">
        <v>4</v>
      </c>
      <c r="I37" s="4" t="s">
        <v>5</v>
      </c>
      <c r="J37" s="4" t="s">
        <v>49</v>
      </c>
    </row>
    <row r="38" spans="1:10" ht="15">
      <c r="A38" s="4">
        <v>1</v>
      </c>
      <c r="B38" s="4">
        <v>2</v>
      </c>
      <c r="C38" s="4">
        <v>3</v>
      </c>
      <c r="D38" s="4">
        <v>4</v>
      </c>
      <c r="E38" s="4">
        <v>5</v>
      </c>
      <c r="F38" s="4">
        <v>6</v>
      </c>
      <c r="G38" s="4">
        <v>7</v>
      </c>
      <c r="H38" s="4">
        <v>8</v>
      </c>
      <c r="I38" s="4">
        <v>9</v>
      </c>
      <c r="J38" s="4">
        <v>10</v>
      </c>
    </row>
    <row r="39" spans="1:10" ht="30">
      <c r="A39" s="4">
        <v>25010000</v>
      </c>
      <c r="B39" s="5" t="s">
        <v>7</v>
      </c>
      <c r="C39" s="39">
        <v>1141450</v>
      </c>
      <c r="D39" s="39" t="s">
        <v>8</v>
      </c>
      <c r="E39" s="39" t="s">
        <v>6</v>
      </c>
      <c r="F39" s="39">
        <f>C39</f>
        <v>1141450</v>
      </c>
      <c r="G39" s="39">
        <v>1199700</v>
      </c>
      <c r="H39" s="39" t="s">
        <v>8</v>
      </c>
      <c r="I39" s="39" t="s">
        <v>6</v>
      </c>
      <c r="J39" s="39">
        <f>G39</f>
        <v>1199700</v>
      </c>
    </row>
    <row r="40" spans="1:10" ht="15">
      <c r="A40" s="5" t="s">
        <v>6</v>
      </c>
      <c r="B40" s="4" t="s">
        <v>9</v>
      </c>
      <c r="C40" s="39">
        <f>C39</f>
        <v>1141450</v>
      </c>
      <c r="D40" s="39" t="s">
        <v>8</v>
      </c>
      <c r="E40" s="39" t="s">
        <v>8</v>
      </c>
      <c r="F40" s="39">
        <f>F39</f>
        <v>1141450</v>
      </c>
      <c r="G40" s="39">
        <f>G39</f>
        <v>1199700</v>
      </c>
      <c r="H40" s="39" t="s">
        <v>8</v>
      </c>
      <c r="I40" s="39" t="s">
        <v>8</v>
      </c>
      <c r="J40" s="39">
        <f>J39</f>
        <v>1199700</v>
      </c>
    </row>
    <row r="43" spans="1:14" ht="15">
      <c r="A43" s="195" t="s">
        <v>10</v>
      </c>
      <c r="B43" s="195"/>
      <c r="C43" s="195"/>
      <c r="D43" s="195"/>
      <c r="E43" s="195"/>
      <c r="F43" s="195"/>
      <c r="G43" s="195"/>
      <c r="H43" s="195"/>
      <c r="I43" s="195"/>
      <c r="J43" s="195"/>
      <c r="K43" s="195"/>
      <c r="L43" s="195"/>
      <c r="M43" s="195"/>
      <c r="N43" s="195"/>
    </row>
    <row r="44" spans="1:14" ht="15">
      <c r="A44" s="195" t="s">
        <v>349</v>
      </c>
      <c r="B44" s="195"/>
      <c r="C44" s="195"/>
      <c r="D44" s="195"/>
      <c r="E44" s="195"/>
      <c r="F44" s="195"/>
      <c r="G44" s="195"/>
      <c r="H44" s="195"/>
      <c r="I44" s="195"/>
      <c r="J44" s="195"/>
      <c r="K44" s="195"/>
      <c r="L44" s="195"/>
      <c r="M44" s="195"/>
      <c r="N44" s="195"/>
    </row>
    <row r="45" spans="1:14" ht="21.75" customHeight="1">
      <c r="A45" s="3"/>
      <c r="N45" s="3" t="s">
        <v>0</v>
      </c>
    </row>
    <row r="46" spans="1:14" ht="30" customHeight="1">
      <c r="A46" s="191" t="s">
        <v>11</v>
      </c>
      <c r="B46" s="191" t="s">
        <v>2</v>
      </c>
      <c r="C46" s="191" t="s">
        <v>344</v>
      </c>
      <c r="D46" s="191"/>
      <c r="E46" s="191"/>
      <c r="F46" s="191"/>
      <c r="G46" s="191" t="s">
        <v>345</v>
      </c>
      <c r="H46" s="191"/>
      <c r="I46" s="191"/>
      <c r="J46" s="191"/>
      <c r="K46" s="191" t="s">
        <v>346</v>
      </c>
      <c r="L46" s="191"/>
      <c r="M46" s="191"/>
      <c r="N46" s="191"/>
    </row>
    <row r="47" spans="1:14" ht="60">
      <c r="A47" s="191"/>
      <c r="B47" s="191"/>
      <c r="C47" s="4" t="s">
        <v>3</v>
      </c>
      <c r="D47" s="4" t="s">
        <v>4</v>
      </c>
      <c r="E47" s="4" t="s">
        <v>5</v>
      </c>
      <c r="F47" s="4" t="s">
        <v>51</v>
      </c>
      <c r="G47" s="4" t="s">
        <v>3</v>
      </c>
      <c r="H47" s="4" t="s">
        <v>4</v>
      </c>
      <c r="I47" s="4" t="s">
        <v>5</v>
      </c>
      <c r="J47" s="4" t="s">
        <v>49</v>
      </c>
      <c r="K47" s="4" t="s">
        <v>3</v>
      </c>
      <c r="L47" s="4" t="s">
        <v>4</v>
      </c>
      <c r="M47" s="4" t="s">
        <v>5</v>
      </c>
      <c r="N47" s="4" t="s">
        <v>50</v>
      </c>
    </row>
    <row r="48" spans="1:14" ht="15">
      <c r="A48" s="4">
        <v>1</v>
      </c>
      <c r="B48" s="4">
        <v>2</v>
      </c>
      <c r="C48" s="4">
        <v>3</v>
      </c>
      <c r="D48" s="4">
        <v>4</v>
      </c>
      <c r="E48" s="4">
        <v>5</v>
      </c>
      <c r="F48" s="4">
        <v>6</v>
      </c>
      <c r="G48" s="4">
        <v>7</v>
      </c>
      <c r="H48" s="4">
        <v>8</v>
      </c>
      <c r="I48" s="4">
        <v>9</v>
      </c>
      <c r="J48" s="4">
        <v>10</v>
      </c>
      <c r="K48" s="4">
        <v>11</v>
      </c>
      <c r="L48" s="4">
        <v>12</v>
      </c>
      <c r="M48" s="4">
        <v>13</v>
      </c>
      <c r="N48" s="4">
        <v>14</v>
      </c>
    </row>
    <row r="49" spans="1:14" ht="26.25">
      <c r="A49" s="20">
        <v>2610</v>
      </c>
      <c r="B49" s="18" t="s">
        <v>316</v>
      </c>
      <c r="C49" s="39">
        <v>919937.74</v>
      </c>
      <c r="D49" s="39"/>
      <c r="E49" s="39"/>
      <c r="F49" s="39">
        <f>C49+D49</f>
        <v>919937.74</v>
      </c>
      <c r="G49" s="39">
        <v>1072800</v>
      </c>
      <c r="H49" s="39"/>
      <c r="I49" s="39"/>
      <c r="J49" s="39">
        <f>G49+H49</f>
        <v>1072800</v>
      </c>
      <c r="K49" s="39">
        <v>1084000</v>
      </c>
      <c r="L49" s="39"/>
      <c r="M49" s="39"/>
      <c r="N49" s="39">
        <f>K49+L49</f>
        <v>1084000</v>
      </c>
    </row>
    <row r="50" spans="1:14" ht="15">
      <c r="A50" s="4" t="s">
        <v>6</v>
      </c>
      <c r="B50" s="4" t="s">
        <v>9</v>
      </c>
      <c r="C50" s="39">
        <f>SUM(C49:C49)</f>
        <v>919937.74</v>
      </c>
      <c r="D50" s="39">
        <f>SUM(D49:D49)</f>
        <v>0</v>
      </c>
      <c r="E50" s="39">
        <f>SUM(E49:E49)</f>
        <v>0</v>
      </c>
      <c r="F50" s="39">
        <f>C50+D50</f>
        <v>919937.74</v>
      </c>
      <c r="G50" s="39">
        <f>SUM(G49:G49)</f>
        <v>1072800</v>
      </c>
      <c r="H50" s="39">
        <f>SUM(H49:H49)</f>
        <v>0</v>
      </c>
      <c r="I50" s="39">
        <f>SUM(I49:I49)</f>
        <v>0</v>
      </c>
      <c r="J50" s="39">
        <f>G50+H50</f>
        <v>1072800</v>
      </c>
      <c r="K50" s="39">
        <f>SUM(K49:K49)</f>
        <v>1084000</v>
      </c>
      <c r="L50" s="39">
        <f>SUM(L49:L49)</f>
        <v>0</v>
      </c>
      <c r="M50" s="39">
        <f>SUM(M49:M49)</f>
        <v>0</v>
      </c>
      <c r="N50" s="39">
        <f>K50+L50</f>
        <v>1084000</v>
      </c>
    </row>
    <row r="53" spans="1:14" ht="15">
      <c r="A53" s="200" t="s">
        <v>358</v>
      </c>
      <c r="B53" s="200"/>
      <c r="C53" s="200"/>
      <c r="D53" s="200"/>
      <c r="E53" s="200"/>
      <c r="F53" s="200"/>
      <c r="G53" s="200"/>
      <c r="H53" s="200"/>
      <c r="I53" s="200"/>
      <c r="J53" s="200"/>
      <c r="K53" s="200"/>
      <c r="L53" s="200"/>
      <c r="M53" s="200"/>
      <c r="N53" s="200"/>
    </row>
    <row r="54" ht="15" customHeight="1">
      <c r="N54" s="3" t="s">
        <v>0</v>
      </c>
    </row>
    <row r="55" spans="1:14" ht="58.5" customHeight="1">
      <c r="A55" s="191" t="s">
        <v>12</v>
      </c>
      <c r="B55" s="191" t="s">
        <v>2</v>
      </c>
      <c r="C55" s="191" t="s">
        <v>344</v>
      </c>
      <c r="D55" s="191"/>
      <c r="E55" s="191"/>
      <c r="F55" s="191"/>
      <c r="G55" s="191" t="s">
        <v>345</v>
      </c>
      <c r="H55" s="191"/>
      <c r="I55" s="191"/>
      <c r="J55" s="191"/>
      <c r="K55" s="191" t="s">
        <v>346</v>
      </c>
      <c r="L55" s="191"/>
      <c r="M55" s="191"/>
      <c r="N55" s="191"/>
    </row>
    <row r="56" spans="1:14" ht="60">
      <c r="A56" s="191"/>
      <c r="B56" s="191"/>
      <c r="C56" s="4" t="s">
        <v>3</v>
      </c>
      <c r="D56" s="4" t="s">
        <v>4</v>
      </c>
      <c r="E56" s="4" t="s">
        <v>5</v>
      </c>
      <c r="F56" s="4" t="s">
        <v>51</v>
      </c>
      <c r="G56" s="4" t="s">
        <v>3</v>
      </c>
      <c r="H56" s="4" t="s">
        <v>4</v>
      </c>
      <c r="I56" s="4" t="s">
        <v>5</v>
      </c>
      <c r="J56" s="4" t="s">
        <v>49</v>
      </c>
      <c r="K56" s="4" t="s">
        <v>3</v>
      </c>
      <c r="L56" s="4" t="s">
        <v>4</v>
      </c>
      <c r="M56" s="4" t="s">
        <v>5</v>
      </c>
      <c r="N56" s="4" t="s">
        <v>50</v>
      </c>
    </row>
    <row r="57" spans="1:14" ht="15">
      <c r="A57" s="4">
        <v>1</v>
      </c>
      <c r="B57" s="4">
        <v>2</v>
      </c>
      <c r="C57" s="4">
        <v>3</v>
      </c>
      <c r="D57" s="4">
        <v>4</v>
      </c>
      <c r="E57" s="4">
        <v>5</v>
      </c>
      <c r="F57" s="4">
        <v>6</v>
      </c>
      <c r="G57" s="4">
        <v>7</v>
      </c>
      <c r="H57" s="4">
        <v>8</v>
      </c>
      <c r="I57" s="4">
        <v>9</v>
      </c>
      <c r="J57" s="4">
        <v>10</v>
      </c>
      <c r="K57" s="4">
        <v>11</v>
      </c>
      <c r="L57" s="4">
        <v>12</v>
      </c>
      <c r="M57" s="4">
        <v>13</v>
      </c>
      <c r="N57" s="4">
        <v>14</v>
      </c>
    </row>
    <row r="58" spans="1:14" ht="15">
      <c r="A58" s="5" t="s">
        <v>6</v>
      </c>
      <c r="B58" s="5" t="s">
        <v>6</v>
      </c>
      <c r="C58" s="5" t="s">
        <v>6</v>
      </c>
      <c r="D58" s="5" t="s">
        <v>6</v>
      </c>
      <c r="E58" s="5" t="s">
        <v>6</v>
      </c>
      <c r="F58" s="5" t="s">
        <v>6</v>
      </c>
      <c r="G58" s="5" t="s">
        <v>6</v>
      </c>
      <c r="H58" s="5" t="s">
        <v>6</v>
      </c>
      <c r="I58" s="5" t="s">
        <v>6</v>
      </c>
      <c r="J58" s="5" t="s">
        <v>6</v>
      </c>
      <c r="K58" s="4" t="s">
        <v>6</v>
      </c>
      <c r="L58" s="5" t="s">
        <v>6</v>
      </c>
      <c r="M58" s="5" t="s">
        <v>6</v>
      </c>
      <c r="N58" s="5" t="s">
        <v>6</v>
      </c>
    </row>
    <row r="59" spans="1:14" ht="15">
      <c r="A59" s="4" t="s">
        <v>6</v>
      </c>
      <c r="B59" s="4" t="s">
        <v>9</v>
      </c>
      <c r="C59" s="4" t="s">
        <v>6</v>
      </c>
      <c r="D59" s="4" t="s">
        <v>6</v>
      </c>
      <c r="E59" s="4" t="s">
        <v>6</v>
      </c>
      <c r="F59" s="4" t="s">
        <v>6</v>
      </c>
      <c r="G59" s="4" t="s">
        <v>6</v>
      </c>
      <c r="H59" s="4" t="s">
        <v>6</v>
      </c>
      <c r="I59" s="4" t="s">
        <v>6</v>
      </c>
      <c r="J59" s="4" t="s">
        <v>6</v>
      </c>
      <c r="K59" s="4" t="s">
        <v>6</v>
      </c>
      <c r="L59" s="4" t="s">
        <v>6</v>
      </c>
      <c r="M59" s="4" t="s">
        <v>6</v>
      </c>
      <c r="N59" s="4" t="s">
        <v>6</v>
      </c>
    </row>
    <row r="61" spans="1:10" ht="15">
      <c r="A61" s="206" t="s">
        <v>350</v>
      </c>
      <c r="B61" s="206"/>
      <c r="C61" s="206"/>
      <c r="D61" s="206"/>
      <c r="E61" s="206"/>
      <c r="F61" s="206"/>
      <c r="G61" s="206"/>
      <c r="H61" s="206"/>
      <c r="I61" s="206"/>
      <c r="J61" s="206"/>
    </row>
    <row r="62" ht="21.75" customHeight="1">
      <c r="J62" s="3" t="s">
        <v>0</v>
      </c>
    </row>
    <row r="63" spans="1:10" ht="61.5" customHeight="1">
      <c r="A63" s="191" t="s">
        <v>11</v>
      </c>
      <c r="B63" s="191" t="s">
        <v>2</v>
      </c>
      <c r="C63" s="191" t="s">
        <v>89</v>
      </c>
      <c r="D63" s="191"/>
      <c r="E63" s="191"/>
      <c r="F63" s="191"/>
      <c r="G63" s="191" t="s">
        <v>348</v>
      </c>
      <c r="H63" s="191"/>
      <c r="I63" s="191"/>
      <c r="J63" s="191"/>
    </row>
    <row r="64" spans="1:10" ht="60">
      <c r="A64" s="191"/>
      <c r="B64" s="191"/>
      <c r="C64" s="4" t="s">
        <v>3</v>
      </c>
      <c r="D64" s="4" t="s">
        <v>4</v>
      </c>
      <c r="E64" s="4" t="s">
        <v>5</v>
      </c>
      <c r="F64" s="4" t="s">
        <v>51</v>
      </c>
      <c r="G64" s="4" t="s">
        <v>3</v>
      </c>
      <c r="H64" s="4" t="s">
        <v>4</v>
      </c>
      <c r="I64" s="4" t="s">
        <v>5</v>
      </c>
      <c r="J64" s="4" t="s">
        <v>49</v>
      </c>
    </row>
    <row r="65" spans="1:10" ht="15">
      <c r="A65" s="4">
        <v>1</v>
      </c>
      <c r="B65" s="4">
        <v>2</v>
      </c>
      <c r="C65" s="4">
        <v>3</v>
      </c>
      <c r="D65" s="4">
        <v>4</v>
      </c>
      <c r="E65" s="4">
        <v>5</v>
      </c>
      <c r="F65" s="4">
        <v>6</v>
      </c>
      <c r="G65" s="4">
        <v>7</v>
      </c>
      <c r="H65" s="4">
        <v>8</v>
      </c>
      <c r="I65" s="4">
        <v>9</v>
      </c>
      <c r="J65" s="4">
        <v>10</v>
      </c>
    </row>
    <row r="66" spans="1:14" ht="26.25">
      <c r="A66" s="20">
        <v>2610</v>
      </c>
      <c r="B66" s="18" t="s">
        <v>316</v>
      </c>
      <c r="C66" s="39">
        <f>C40</f>
        <v>1141450</v>
      </c>
      <c r="D66" s="39" t="s">
        <v>8</v>
      </c>
      <c r="E66" s="39" t="s">
        <v>6</v>
      </c>
      <c r="F66" s="39">
        <f>C66</f>
        <v>1141450</v>
      </c>
      <c r="G66" s="39">
        <f>G39</f>
        <v>1199700</v>
      </c>
      <c r="H66" s="39" t="s">
        <v>8</v>
      </c>
      <c r="I66" s="39" t="s">
        <v>6</v>
      </c>
      <c r="J66" s="39">
        <f>G66</f>
        <v>1199700</v>
      </c>
      <c r="K66" s="21"/>
      <c r="L66" s="22"/>
      <c r="M66" s="22"/>
      <c r="N66" s="22"/>
    </row>
    <row r="67" spans="1:10" ht="15">
      <c r="A67" s="4" t="s">
        <v>6</v>
      </c>
      <c r="B67" s="4" t="s">
        <v>9</v>
      </c>
      <c r="C67" s="39">
        <f>C66</f>
        <v>1141450</v>
      </c>
      <c r="D67" s="4" t="s">
        <v>6</v>
      </c>
      <c r="E67" s="4" t="s">
        <v>6</v>
      </c>
      <c r="F67" s="39">
        <f>F66</f>
        <v>1141450</v>
      </c>
      <c r="G67" s="39">
        <f>G66</f>
        <v>1199700</v>
      </c>
      <c r="H67" s="4" t="s">
        <v>6</v>
      </c>
      <c r="I67" s="4" t="s">
        <v>6</v>
      </c>
      <c r="J67" s="39">
        <f>J66</f>
        <v>1199700</v>
      </c>
    </row>
    <row r="70" spans="1:10" ht="15">
      <c r="A70" s="200" t="s">
        <v>399</v>
      </c>
      <c r="B70" s="200"/>
      <c r="C70" s="200"/>
      <c r="D70" s="200"/>
      <c r="E70" s="200"/>
      <c r="F70" s="200"/>
      <c r="G70" s="200"/>
      <c r="H70" s="200"/>
      <c r="I70" s="200"/>
      <c r="J70" s="200"/>
    </row>
    <row r="71" ht="15" customHeight="1">
      <c r="J71" s="3" t="s">
        <v>0</v>
      </c>
    </row>
    <row r="72" spans="1:10" ht="72.75" customHeight="1">
      <c r="A72" s="191" t="s">
        <v>12</v>
      </c>
      <c r="B72" s="191" t="s">
        <v>2</v>
      </c>
      <c r="C72" s="191" t="s">
        <v>89</v>
      </c>
      <c r="D72" s="191"/>
      <c r="E72" s="191"/>
      <c r="F72" s="191"/>
      <c r="G72" s="191" t="s">
        <v>348</v>
      </c>
      <c r="H72" s="191"/>
      <c r="I72" s="191"/>
      <c r="J72" s="191"/>
    </row>
    <row r="73" spans="1:10" ht="60">
      <c r="A73" s="191"/>
      <c r="B73" s="191"/>
      <c r="C73" s="4" t="s">
        <v>3</v>
      </c>
      <c r="D73" s="4" t="s">
        <v>4</v>
      </c>
      <c r="E73" s="4" t="s">
        <v>5</v>
      </c>
      <c r="F73" s="4" t="s">
        <v>51</v>
      </c>
      <c r="G73" s="4" t="s">
        <v>3</v>
      </c>
      <c r="H73" s="4" t="s">
        <v>4</v>
      </c>
      <c r="I73" s="4" t="s">
        <v>5</v>
      </c>
      <c r="J73" s="4" t="s">
        <v>49</v>
      </c>
    </row>
    <row r="74" spans="1:10" ht="15">
      <c r="A74" s="4">
        <v>1</v>
      </c>
      <c r="B74" s="4">
        <v>2</v>
      </c>
      <c r="C74" s="4">
        <v>3</v>
      </c>
      <c r="D74" s="4">
        <v>4</v>
      </c>
      <c r="E74" s="4">
        <v>5</v>
      </c>
      <c r="F74" s="4">
        <v>6</v>
      </c>
      <c r="G74" s="4">
        <v>7</v>
      </c>
      <c r="H74" s="4">
        <v>8</v>
      </c>
      <c r="I74" s="4">
        <v>9</v>
      </c>
      <c r="J74" s="4">
        <v>10</v>
      </c>
    </row>
    <row r="75" spans="1:10" ht="15">
      <c r="A75" s="4" t="s">
        <v>6</v>
      </c>
      <c r="B75" s="4" t="s">
        <v>6</v>
      </c>
      <c r="C75" s="4" t="s">
        <v>6</v>
      </c>
      <c r="D75" s="4" t="s">
        <v>6</v>
      </c>
      <c r="E75" s="4" t="s">
        <v>6</v>
      </c>
      <c r="F75" s="4" t="s">
        <v>6</v>
      </c>
      <c r="G75" s="4" t="s">
        <v>6</v>
      </c>
      <c r="H75" s="4" t="s">
        <v>6</v>
      </c>
      <c r="I75" s="4" t="s">
        <v>6</v>
      </c>
      <c r="J75" s="4" t="s">
        <v>6</v>
      </c>
    </row>
    <row r="76" spans="1:10" ht="15">
      <c r="A76" s="4" t="s">
        <v>6</v>
      </c>
      <c r="B76" s="4" t="s">
        <v>9</v>
      </c>
      <c r="C76" s="4" t="s">
        <v>6</v>
      </c>
      <c r="D76" s="4" t="s">
        <v>6</v>
      </c>
      <c r="E76" s="4" t="s">
        <v>6</v>
      </c>
      <c r="F76" s="4" t="s">
        <v>6</v>
      </c>
      <c r="G76" s="4" t="s">
        <v>6</v>
      </c>
      <c r="H76" s="4" t="s">
        <v>6</v>
      </c>
      <c r="I76" s="4" t="s">
        <v>6</v>
      </c>
      <c r="J76" s="4" t="s">
        <v>6</v>
      </c>
    </row>
    <row r="78" spans="1:14" ht="15">
      <c r="A78" s="195" t="s">
        <v>13</v>
      </c>
      <c r="B78" s="195"/>
      <c r="C78" s="195"/>
      <c r="D78" s="195"/>
      <c r="E78" s="195"/>
      <c r="F78" s="195"/>
      <c r="G78" s="195"/>
      <c r="H78" s="195"/>
      <c r="I78" s="195"/>
      <c r="J78" s="195"/>
      <c r="K78" s="195"/>
      <c r="L78" s="195"/>
      <c r="M78" s="195"/>
      <c r="N78" s="195"/>
    </row>
    <row r="79" spans="1:14" ht="15">
      <c r="A79" s="195" t="s">
        <v>352</v>
      </c>
      <c r="B79" s="195"/>
      <c r="C79" s="195"/>
      <c r="D79" s="195"/>
      <c r="E79" s="195"/>
      <c r="F79" s="195"/>
      <c r="G79" s="195"/>
      <c r="H79" s="195"/>
      <c r="I79" s="195"/>
      <c r="J79" s="195"/>
      <c r="K79" s="195"/>
      <c r="L79" s="195"/>
      <c r="M79" s="195"/>
      <c r="N79" s="195"/>
    </row>
    <row r="80" ht="19.5" customHeight="1">
      <c r="N80" s="3" t="s">
        <v>0</v>
      </c>
    </row>
    <row r="81" spans="1:14" ht="66.75" customHeight="1">
      <c r="A81" s="191" t="s">
        <v>14</v>
      </c>
      <c r="B81" s="191" t="s">
        <v>15</v>
      </c>
      <c r="C81" s="191" t="s">
        <v>344</v>
      </c>
      <c r="D81" s="191"/>
      <c r="E81" s="191"/>
      <c r="F81" s="191"/>
      <c r="G81" s="191" t="s">
        <v>345</v>
      </c>
      <c r="H81" s="191"/>
      <c r="I81" s="191"/>
      <c r="J81" s="191"/>
      <c r="K81" s="191" t="s">
        <v>346</v>
      </c>
      <c r="L81" s="191"/>
      <c r="M81" s="191"/>
      <c r="N81" s="191"/>
    </row>
    <row r="82" spans="1:14" ht="60">
      <c r="A82" s="191"/>
      <c r="B82" s="191"/>
      <c r="C82" s="4" t="s">
        <v>3</v>
      </c>
      <c r="D82" s="4" t="s">
        <v>4</v>
      </c>
      <c r="E82" s="4" t="s">
        <v>5</v>
      </c>
      <c r="F82" s="4" t="s">
        <v>51</v>
      </c>
      <c r="G82" s="4" t="s">
        <v>3</v>
      </c>
      <c r="H82" s="4" t="s">
        <v>4</v>
      </c>
      <c r="I82" s="4" t="s">
        <v>5</v>
      </c>
      <c r="J82" s="4" t="s">
        <v>49</v>
      </c>
      <c r="K82" s="4" t="s">
        <v>3</v>
      </c>
      <c r="L82" s="4" t="s">
        <v>4</v>
      </c>
      <c r="M82" s="4" t="s">
        <v>5</v>
      </c>
      <c r="N82" s="4" t="s">
        <v>50</v>
      </c>
    </row>
    <row r="83" spans="1:14" ht="15">
      <c r="A83" s="4">
        <v>1</v>
      </c>
      <c r="B83" s="4">
        <v>2</v>
      </c>
      <c r="C83" s="4">
        <v>3</v>
      </c>
      <c r="D83" s="4">
        <v>4</v>
      </c>
      <c r="E83" s="4">
        <v>5</v>
      </c>
      <c r="F83" s="4">
        <v>6</v>
      </c>
      <c r="G83" s="4">
        <v>7</v>
      </c>
      <c r="H83" s="4">
        <v>8</v>
      </c>
      <c r="I83" s="4">
        <v>9</v>
      </c>
      <c r="J83" s="4">
        <v>10</v>
      </c>
      <c r="K83" s="4">
        <v>11</v>
      </c>
      <c r="L83" s="4">
        <v>12</v>
      </c>
      <c r="M83" s="4">
        <v>13</v>
      </c>
      <c r="N83" s="4">
        <v>14</v>
      </c>
    </row>
    <row r="84" spans="1:14" ht="15">
      <c r="A84" s="4" t="s">
        <v>114</v>
      </c>
      <c r="B84" s="5" t="s">
        <v>317</v>
      </c>
      <c r="C84" s="39">
        <v>919937.74</v>
      </c>
      <c r="D84" s="39">
        <v>0</v>
      </c>
      <c r="E84" s="39">
        <v>0</v>
      </c>
      <c r="F84" s="39">
        <f>C84+D84</f>
        <v>919937.74</v>
      </c>
      <c r="G84" s="39">
        <v>1072800</v>
      </c>
      <c r="H84" s="39">
        <v>0</v>
      </c>
      <c r="I84" s="39">
        <v>0</v>
      </c>
      <c r="J84" s="39">
        <f>G84+H84</f>
        <v>1072800</v>
      </c>
      <c r="K84" s="39">
        <f>K49</f>
        <v>1084000</v>
      </c>
      <c r="L84" s="39">
        <v>0</v>
      </c>
      <c r="M84" s="39">
        <v>0</v>
      </c>
      <c r="N84" s="39">
        <f>K84+L84</f>
        <v>1084000</v>
      </c>
    </row>
    <row r="85" spans="1:14" ht="15">
      <c r="A85" s="5" t="s">
        <v>6</v>
      </c>
      <c r="B85" s="4" t="s">
        <v>9</v>
      </c>
      <c r="C85" s="39">
        <f aca="true" t="shared" si="0" ref="C85:N85">SUM(C84:C84)</f>
        <v>919937.74</v>
      </c>
      <c r="D85" s="39">
        <f t="shared" si="0"/>
        <v>0</v>
      </c>
      <c r="E85" s="39">
        <f t="shared" si="0"/>
        <v>0</v>
      </c>
      <c r="F85" s="39">
        <f t="shared" si="0"/>
        <v>919937.74</v>
      </c>
      <c r="G85" s="39">
        <f t="shared" si="0"/>
        <v>1072800</v>
      </c>
      <c r="H85" s="39">
        <f t="shared" si="0"/>
        <v>0</v>
      </c>
      <c r="I85" s="39">
        <f t="shared" si="0"/>
        <v>0</v>
      </c>
      <c r="J85" s="39">
        <f t="shared" si="0"/>
        <v>1072800</v>
      </c>
      <c r="K85" s="39">
        <f t="shared" si="0"/>
        <v>1084000</v>
      </c>
      <c r="L85" s="39">
        <f t="shared" si="0"/>
        <v>0</v>
      </c>
      <c r="M85" s="39">
        <f t="shared" si="0"/>
        <v>0</v>
      </c>
      <c r="N85" s="39">
        <f t="shared" si="0"/>
        <v>1084000</v>
      </c>
    </row>
    <row r="88" spans="1:10" ht="15">
      <c r="A88" s="206" t="s">
        <v>353</v>
      </c>
      <c r="B88" s="206"/>
      <c r="C88" s="206"/>
      <c r="D88" s="206"/>
      <c r="E88" s="206"/>
      <c r="F88" s="206"/>
      <c r="G88" s="206"/>
      <c r="H88" s="206"/>
      <c r="I88" s="206"/>
      <c r="J88" s="206"/>
    </row>
    <row r="89" ht="15">
      <c r="J89" s="3" t="s">
        <v>0</v>
      </c>
    </row>
    <row r="90" spans="1:10" ht="22.5" customHeight="1">
      <c r="A90" s="191" t="s">
        <v>52</v>
      </c>
      <c r="B90" s="191" t="s">
        <v>15</v>
      </c>
      <c r="C90" s="191" t="s">
        <v>89</v>
      </c>
      <c r="D90" s="191"/>
      <c r="E90" s="191"/>
      <c r="F90" s="191"/>
      <c r="G90" s="191" t="s">
        <v>348</v>
      </c>
      <c r="H90" s="191"/>
      <c r="I90" s="191"/>
      <c r="J90" s="191"/>
    </row>
    <row r="91" spans="1:10" ht="60">
      <c r="A91" s="191"/>
      <c r="B91" s="191"/>
      <c r="C91" s="4" t="s">
        <v>3</v>
      </c>
      <c r="D91" s="4" t="s">
        <v>4</v>
      </c>
      <c r="E91" s="4" t="s">
        <v>5</v>
      </c>
      <c r="F91" s="4" t="s">
        <v>51</v>
      </c>
      <c r="G91" s="4" t="s">
        <v>3</v>
      </c>
      <c r="H91" s="4" t="s">
        <v>4</v>
      </c>
      <c r="I91" s="4" t="s">
        <v>5</v>
      </c>
      <c r="J91" s="4" t="s">
        <v>49</v>
      </c>
    </row>
    <row r="92" spans="1:10" ht="15">
      <c r="A92" s="4">
        <v>1</v>
      </c>
      <c r="B92" s="4">
        <v>2</v>
      </c>
      <c r="C92" s="4">
        <v>3</v>
      </c>
      <c r="D92" s="4">
        <v>4</v>
      </c>
      <c r="E92" s="4">
        <v>5</v>
      </c>
      <c r="F92" s="4">
        <v>6</v>
      </c>
      <c r="G92" s="4">
        <v>7</v>
      </c>
      <c r="H92" s="4">
        <v>8</v>
      </c>
      <c r="I92" s="4">
        <v>9</v>
      </c>
      <c r="J92" s="4">
        <v>10</v>
      </c>
    </row>
    <row r="93" spans="1:10" ht="15">
      <c r="A93" s="4" t="s">
        <v>114</v>
      </c>
      <c r="B93" s="5" t="s">
        <v>317</v>
      </c>
      <c r="C93" s="39">
        <f>C67</f>
        <v>1141450</v>
      </c>
      <c r="D93" s="39"/>
      <c r="E93" s="39" t="s">
        <v>6</v>
      </c>
      <c r="F93" s="39">
        <f>C93</f>
        <v>1141450</v>
      </c>
      <c r="G93" s="39">
        <f>G66</f>
        <v>1199700</v>
      </c>
      <c r="H93" s="39" t="s">
        <v>8</v>
      </c>
      <c r="I93" s="39" t="s">
        <v>6</v>
      </c>
      <c r="J93" s="39">
        <f>G93</f>
        <v>1199700</v>
      </c>
    </row>
    <row r="94" spans="1:10" ht="15">
      <c r="A94" s="5" t="s">
        <v>6</v>
      </c>
      <c r="B94" s="4" t="s">
        <v>9</v>
      </c>
      <c r="C94" s="39">
        <f>SUM(C93:C93)</f>
        <v>1141450</v>
      </c>
      <c r="D94" s="39">
        <f>SUM(D93:D93)</f>
        <v>0</v>
      </c>
      <c r="E94" s="39" t="s">
        <v>6</v>
      </c>
      <c r="F94" s="39">
        <f>SUM(F93:F93)</f>
        <v>1141450</v>
      </c>
      <c r="G94" s="39">
        <f>SUM(G93:G93)</f>
        <v>1199700</v>
      </c>
      <c r="H94" s="39">
        <f>SUM(H93:H93)</f>
        <v>0</v>
      </c>
      <c r="I94" s="39" t="s">
        <v>6</v>
      </c>
      <c r="J94" s="39">
        <f>SUM(J93:J93)</f>
        <v>1199700</v>
      </c>
    </row>
    <row r="96" spans="1:13" ht="15">
      <c r="A96" s="195" t="s">
        <v>69</v>
      </c>
      <c r="B96" s="195"/>
      <c r="C96" s="195"/>
      <c r="D96" s="195"/>
      <c r="E96" s="195"/>
      <c r="F96" s="195"/>
      <c r="G96" s="195"/>
      <c r="H96" s="195"/>
      <c r="I96" s="195"/>
      <c r="J96" s="195"/>
      <c r="K96" s="195"/>
      <c r="L96" s="195"/>
      <c r="M96" s="195"/>
    </row>
    <row r="97" spans="1:13" ht="15">
      <c r="A97" s="195" t="s">
        <v>354</v>
      </c>
      <c r="B97" s="195"/>
      <c r="C97" s="195"/>
      <c r="D97" s="195"/>
      <c r="E97" s="195"/>
      <c r="F97" s="195"/>
      <c r="G97" s="195"/>
      <c r="H97" s="195"/>
      <c r="I97" s="195"/>
      <c r="J97" s="195"/>
      <c r="K97" s="195"/>
      <c r="L97" s="195"/>
      <c r="M97" s="195"/>
    </row>
    <row r="98" ht="15" customHeight="1">
      <c r="M98" s="3" t="s">
        <v>0</v>
      </c>
    </row>
    <row r="99" spans="1:13" ht="15">
      <c r="A99" s="191" t="s">
        <v>14</v>
      </c>
      <c r="B99" s="191" t="s">
        <v>16</v>
      </c>
      <c r="C99" s="191" t="s">
        <v>17</v>
      </c>
      <c r="D99" s="191" t="s">
        <v>18</v>
      </c>
      <c r="E99" s="196" t="s">
        <v>344</v>
      </c>
      <c r="F99" s="197"/>
      <c r="G99" s="198"/>
      <c r="H99" s="196" t="s">
        <v>345</v>
      </c>
      <c r="I99" s="197"/>
      <c r="J99" s="198"/>
      <c r="K99" s="204" t="s">
        <v>346</v>
      </c>
      <c r="L99" s="216"/>
      <c r="M99" s="205"/>
    </row>
    <row r="100" spans="1:13" ht="30">
      <c r="A100" s="191"/>
      <c r="B100" s="191"/>
      <c r="C100" s="191"/>
      <c r="D100" s="191"/>
      <c r="E100" s="4" t="s">
        <v>3</v>
      </c>
      <c r="F100" s="4" t="s">
        <v>4</v>
      </c>
      <c r="G100" s="4" t="s">
        <v>53</v>
      </c>
      <c r="H100" s="4" t="s">
        <v>3</v>
      </c>
      <c r="I100" s="4" t="s">
        <v>4</v>
      </c>
      <c r="J100" s="4" t="s">
        <v>54</v>
      </c>
      <c r="K100" s="4" t="s">
        <v>3</v>
      </c>
      <c r="L100" s="4" t="s">
        <v>4</v>
      </c>
      <c r="M100" s="4" t="s">
        <v>50</v>
      </c>
    </row>
    <row r="101" spans="1:13" ht="15">
      <c r="A101" s="4">
        <v>1</v>
      </c>
      <c r="B101" s="4">
        <v>2</v>
      </c>
      <c r="C101" s="4">
        <v>3</v>
      </c>
      <c r="D101" s="4">
        <v>4</v>
      </c>
      <c r="E101" s="4">
        <v>5</v>
      </c>
      <c r="F101" s="4">
        <v>6</v>
      </c>
      <c r="G101" s="4">
        <v>7</v>
      </c>
      <c r="H101" s="4">
        <v>8</v>
      </c>
      <c r="I101" s="4">
        <v>9</v>
      </c>
      <c r="J101" s="4">
        <v>10</v>
      </c>
      <c r="K101" s="4">
        <v>11</v>
      </c>
      <c r="L101" s="4">
        <v>12</v>
      </c>
      <c r="M101" s="4">
        <v>13</v>
      </c>
    </row>
    <row r="102" spans="1:13" ht="15">
      <c r="A102" s="4" t="s">
        <v>114</v>
      </c>
      <c r="B102" s="47" t="s">
        <v>19</v>
      </c>
      <c r="C102" s="4" t="s">
        <v>6</v>
      </c>
      <c r="D102" s="4" t="s">
        <v>6</v>
      </c>
      <c r="E102" s="4" t="s">
        <v>6</v>
      </c>
      <c r="F102" s="4" t="s">
        <v>6</v>
      </c>
      <c r="G102" s="4" t="s">
        <v>6</v>
      </c>
      <c r="H102" s="4" t="s">
        <v>6</v>
      </c>
      <c r="I102" s="4" t="s">
        <v>6</v>
      </c>
      <c r="J102" s="4" t="s">
        <v>6</v>
      </c>
      <c r="K102" s="4" t="s">
        <v>6</v>
      </c>
      <c r="L102" s="4" t="s">
        <v>6</v>
      </c>
      <c r="M102" s="4" t="s">
        <v>6</v>
      </c>
    </row>
    <row r="103" spans="1:13" ht="15" customHeight="1">
      <c r="A103" s="33"/>
      <c r="B103" s="51" t="s">
        <v>298</v>
      </c>
      <c r="C103" s="34" t="s">
        <v>126</v>
      </c>
      <c r="D103" s="25" t="s">
        <v>301</v>
      </c>
      <c r="E103" s="4">
        <v>9</v>
      </c>
      <c r="F103" s="4"/>
      <c r="G103" s="4">
        <v>9</v>
      </c>
      <c r="H103" s="4">
        <v>10</v>
      </c>
      <c r="I103" s="4"/>
      <c r="J103" s="4">
        <v>10</v>
      </c>
      <c r="K103" s="4">
        <v>10</v>
      </c>
      <c r="L103" s="4"/>
      <c r="M103" s="4">
        <v>10</v>
      </c>
    </row>
    <row r="104" spans="1:13" ht="25.5" customHeight="1">
      <c r="A104" s="4" t="s">
        <v>115</v>
      </c>
      <c r="B104" s="49" t="s">
        <v>20</v>
      </c>
      <c r="C104" s="4"/>
      <c r="D104" s="4" t="s">
        <v>6</v>
      </c>
      <c r="E104" s="4" t="s">
        <v>6</v>
      </c>
      <c r="F104" s="4" t="s">
        <v>6</v>
      </c>
      <c r="G104" s="4" t="s">
        <v>6</v>
      </c>
      <c r="H104" s="4" t="s">
        <v>6</v>
      </c>
      <c r="I104" s="4"/>
      <c r="J104" s="4" t="s">
        <v>6</v>
      </c>
      <c r="K104" s="4"/>
      <c r="L104" s="4" t="s">
        <v>6</v>
      </c>
      <c r="M104" s="4"/>
    </row>
    <row r="105" spans="1:13" ht="33" customHeight="1">
      <c r="A105" s="33"/>
      <c r="B105" s="50" t="s">
        <v>296</v>
      </c>
      <c r="C105" s="34" t="s">
        <v>126</v>
      </c>
      <c r="D105" s="52" t="s">
        <v>235</v>
      </c>
      <c r="E105" s="4">
        <v>17</v>
      </c>
      <c r="F105" s="4"/>
      <c r="G105" s="4">
        <v>17</v>
      </c>
      <c r="H105" s="4">
        <v>27</v>
      </c>
      <c r="I105" s="4"/>
      <c r="J105" s="4">
        <v>27</v>
      </c>
      <c r="K105" s="4">
        <v>27</v>
      </c>
      <c r="L105" s="4"/>
      <c r="M105" s="4">
        <v>27</v>
      </c>
    </row>
    <row r="106" spans="1:13" ht="36.75" customHeight="1">
      <c r="A106" s="33"/>
      <c r="B106" s="50" t="s">
        <v>297</v>
      </c>
      <c r="C106" s="34" t="s">
        <v>281</v>
      </c>
      <c r="D106" s="53" t="s">
        <v>291</v>
      </c>
      <c r="E106" s="27">
        <f>C85/E103</f>
        <v>102215.30444444444</v>
      </c>
      <c r="F106" s="4"/>
      <c r="G106" s="27">
        <f>F50/G103</f>
        <v>102215.30444444444</v>
      </c>
      <c r="H106" s="4">
        <f>G85/H103</f>
        <v>107280</v>
      </c>
      <c r="I106" s="4"/>
      <c r="J106" s="4">
        <f>J85/J103</f>
        <v>107280</v>
      </c>
      <c r="K106" s="4">
        <f>K85/K103</f>
        <v>108400</v>
      </c>
      <c r="L106" s="4"/>
      <c r="M106" s="4">
        <f>N85/M103</f>
        <v>108400</v>
      </c>
    </row>
    <row r="107" spans="1:13" ht="23.25" customHeight="1">
      <c r="A107" s="4" t="s">
        <v>116</v>
      </c>
      <c r="B107" s="48" t="s">
        <v>264</v>
      </c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</row>
    <row r="108" spans="1:13" ht="49.5" customHeight="1">
      <c r="A108" s="4"/>
      <c r="B108" s="5" t="s">
        <v>299</v>
      </c>
      <c r="C108" s="4" t="s">
        <v>143</v>
      </c>
      <c r="D108" s="26" t="s">
        <v>138</v>
      </c>
      <c r="E108" s="27">
        <f>C85/E105</f>
        <v>54113.98470588235</v>
      </c>
      <c r="F108" s="4"/>
      <c r="G108" s="27">
        <f>F85/G105</f>
        <v>54113.98470588235</v>
      </c>
      <c r="H108" s="27">
        <f>G85/H105</f>
        <v>39733.333333333336</v>
      </c>
      <c r="I108" s="4"/>
      <c r="J108" s="27">
        <f>J85/J105</f>
        <v>39733.333333333336</v>
      </c>
      <c r="K108" s="27">
        <f>K85/K105</f>
        <v>40148.148148148146</v>
      </c>
      <c r="L108" s="4"/>
      <c r="M108" s="27">
        <v>40148</v>
      </c>
    </row>
    <row r="109" spans="1:13" ht="21" customHeight="1">
      <c r="A109" s="4" t="s">
        <v>136</v>
      </c>
      <c r="B109" s="24" t="s">
        <v>22</v>
      </c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</row>
    <row r="110" spans="1:13" ht="75">
      <c r="A110" s="4"/>
      <c r="B110" s="5" t="s">
        <v>300</v>
      </c>
      <c r="C110" s="4" t="s">
        <v>147</v>
      </c>
      <c r="D110" s="4" t="s">
        <v>138</v>
      </c>
      <c r="E110" s="32">
        <v>100</v>
      </c>
      <c r="F110" s="4"/>
      <c r="G110" s="4">
        <v>100</v>
      </c>
      <c r="H110" s="32">
        <v>100</v>
      </c>
      <c r="I110" s="4"/>
      <c r="J110" s="4">
        <v>100</v>
      </c>
      <c r="K110" s="32">
        <v>100</v>
      </c>
      <c r="L110" s="4"/>
      <c r="M110" s="4">
        <v>100</v>
      </c>
    </row>
    <row r="112" ht="15" customHeight="1"/>
    <row r="113" spans="1:10" ht="15">
      <c r="A113" s="206" t="s">
        <v>355</v>
      </c>
      <c r="B113" s="206"/>
      <c r="C113" s="206"/>
      <c r="D113" s="206"/>
      <c r="E113" s="206"/>
      <c r="F113" s="206"/>
      <c r="G113" s="206"/>
      <c r="H113" s="206"/>
      <c r="I113" s="206"/>
      <c r="J113" s="206"/>
    </row>
    <row r="114" ht="15">
      <c r="J114" s="3" t="s">
        <v>0</v>
      </c>
    </row>
    <row r="115" spans="1:10" ht="41.25" customHeight="1">
      <c r="A115" s="191" t="s">
        <v>14</v>
      </c>
      <c r="B115" s="191" t="s">
        <v>16</v>
      </c>
      <c r="C115" s="191" t="s">
        <v>17</v>
      </c>
      <c r="D115" s="191" t="s">
        <v>18</v>
      </c>
      <c r="E115" s="191" t="s">
        <v>89</v>
      </c>
      <c r="F115" s="191"/>
      <c r="G115" s="191"/>
      <c r="H115" s="191" t="s">
        <v>348</v>
      </c>
      <c r="I115" s="191"/>
      <c r="J115" s="191"/>
    </row>
    <row r="116" spans="1:10" ht="30">
      <c r="A116" s="191"/>
      <c r="B116" s="191"/>
      <c r="C116" s="191"/>
      <c r="D116" s="191"/>
      <c r="E116" s="4" t="s">
        <v>3</v>
      </c>
      <c r="F116" s="4" t="s">
        <v>4</v>
      </c>
      <c r="G116" s="4" t="s">
        <v>53</v>
      </c>
      <c r="H116" s="4" t="s">
        <v>3</v>
      </c>
      <c r="I116" s="4" t="s">
        <v>4</v>
      </c>
      <c r="J116" s="4" t="s">
        <v>54</v>
      </c>
    </row>
    <row r="117" spans="1:10" ht="15">
      <c r="A117" s="4">
        <v>1</v>
      </c>
      <c r="B117" s="4">
        <v>2</v>
      </c>
      <c r="C117" s="4">
        <v>3</v>
      </c>
      <c r="D117" s="4">
        <v>4</v>
      </c>
      <c r="E117" s="4">
        <v>5</v>
      </c>
      <c r="F117" s="4">
        <v>6</v>
      </c>
      <c r="G117" s="4">
        <v>7</v>
      </c>
      <c r="H117" s="4">
        <v>8</v>
      </c>
      <c r="I117" s="4">
        <v>9</v>
      </c>
      <c r="J117" s="4">
        <v>10</v>
      </c>
    </row>
    <row r="118" spans="1:10" ht="18.75" customHeight="1">
      <c r="A118" s="4" t="s">
        <v>114</v>
      </c>
      <c r="B118" s="24" t="s">
        <v>19</v>
      </c>
      <c r="C118" s="4" t="s">
        <v>6</v>
      </c>
      <c r="D118" s="4" t="s">
        <v>6</v>
      </c>
      <c r="E118" s="5" t="s">
        <v>6</v>
      </c>
      <c r="F118" s="5" t="s">
        <v>6</v>
      </c>
      <c r="G118" s="5" t="s">
        <v>6</v>
      </c>
      <c r="H118" s="5" t="s">
        <v>6</v>
      </c>
      <c r="I118" s="5" t="s">
        <v>6</v>
      </c>
      <c r="J118" s="5" t="s">
        <v>6</v>
      </c>
    </row>
    <row r="119" spans="1:10" ht="21" customHeight="1">
      <c r="A119" s="4"/>
      <c r="B119" s="51" t="s">
        <v>298</v>
      </c>
      <c r="C119" s="34" t="s">
        <v>126</v>
      </c>
      <c r="D119" s="25" t="s">
        <v>301</v>
      </c>
      <c r="E119" s="4">
        <v>10</v>
      </c>
      <c r="F119" s="4"/>
      <c r="G119" s="4">
        <v>10</v>
      </c>
      <c r="H119" s="4">
        <v>10</v>
      </c>
      <c r="I119" s="4"/>
      <c r="J119" s="4">
        <v>10</v>
      </c>
    </row>
    <row r="120" spans="1:10" ht="15">
      <c r="A120" s="4" t="s">
        <v>115</v>
      </c>
      <c r="B120" s="49" t="s">
        <v>20</v>
      </c>
      <c r="C120" s="4"/>
      <c r="D120" s="4" t="s">
        <v>6</v>
      </c>
      <c r="E120" s="4"/>
      <c r="F120" s="4"/>
      <c r="G120" s="4"/>
      <c r="H120" s="4"/>
      <c r="I120" s="4"/>
      <c r="J120" s="4"/>
    </row>
    <row r="121" spans="1:10" ht="33" customHeight="1">
      <c r="A121" s="4"/>
      <c r="B121" s="50" t="s">
        <v>296</v>
      </c>
      <c r="C121" s="34" t="s">
        <v>126</v>
      </c>
      <c r="D121" s="52" t="s">
        <v>235</v>
      </c>
      <c r="E121" s="4">
        <v>27</v>
      </c>
      <c r="F121" s="4" t="s">
        <v>6</v>
      </c>
      <c r="G121" s="4">
        <v>27</v>
      </c>
      <c r="H121" s="4">
        <v>27</v>
      </c>
      <c r="I121" s="4"/>
      <c r="J121" s="4">
        <v>27</v>
      </c>
    </row>
    <row r="122" spans="1:10" ht="30">
      <c r="A122" s="4"/>
      <c r="B122" s="50" t="s">
        <v>297</v>
      </c>
      <c r="C122" s="34" t="s">
        <v>281</v>
      </c>
      <c r="D122" s="53" t="s">
        <v>291</v>
      </c>
      <c r="E122" s="27">
        <f>C93/E119</f>
        <v>114145</v>
      </c>
      <c r="F122" s="4"/>
      <c r="G122" s="4">
        <v>115830</v>
      </c>
      <c r="H122" s="27">
        <f>G67/H119</f>
        <v>119970</v>
      </c>
      <c r="I122" s="4"/>
      <c r="J122" s="4">
        <v>123305</v>
      </c>
    </row>
    <row r="123" spans="1:10" ht="15">
      <c r="A123" s="4" t="s">
        <v>116</v>
      </c>
      <c r="B123" s="48" t="s">
        <v>264</v>
      </c>
      <c r="C123" s="4"/>
      <c r="D123" s="4"/>
      <c r="E123" s="4"/>
      <c r="F123" s="4"/>
      <c r="G123" s="4"/>
      <c r="H123" s="4"/>
      <c r="I123" s="4"/>
      <c r="J123" s="4"/>
    </row>
    <row r="124" spans="1:10" ht="45">
      <c r="A124" s="4"/>
      <c r="B124" s="5" t="s">
        <v>299</v>
      </c>
      <c r="C124" s="4" t="s">
        <v>143</v>
      </c>
      <c r="D124" s="26" t="s">
        <v>138</v>
      </c>
      <c r="E124" s="27">
        <f>C94/E121</f>
        <v>42275.92592592593</v>
      </c>
      <c r="F124" s="4"/>
      <c r="G124" s="4">
        <v>42908</v>
      </c>
      <c r="H124" s="27">
        <f>G94/H121</f>
        <v>44433.333333333336</v>
      </c>
      <c r="I124" s="4"/>
      <c r="J124" s="4">
        <v>45669</v>
      </c>
    </row>
    <row r="125" spans="1:10" ht="15">
      <c r="A125" s="4" t="s">
        <v>136</v>
      </c>
      <c r="B125" s="24" t="s">
        <v>22</v>
      </c>
      <c r="C125" s="4"/>
      <c r="D125" s="4"/>
      <c r="E125" s="4"/>
      <c r="F125" s="4"/>
      <c r="G125" s="4"/>
      <c r="H125" s="4"/>
      <c r="I125" s="4"/>
      <c r="J125" s="4"/>
    </row>
    <row r="126" spans="2:10" ht="66.75" customHeight="1">
      <c r="B126" s="5" t="s">
        <v>300</v>
      </c>
      <c r="C126" s="4" t="s">
        <v>147</v>
      </c>
      <c r="D126" s="4" t="s">
        <v>138</v>
      </c>
      <c r="E126" s="74">
        <v>100</v>
      </c>
      <c r="F126" s="73"/>
      <c r="G126" s="74">
        <v>100</v>
      </c>
      <c r="H126" s="74">
        <v>100</v>
      </c>
      <c r="I126" s="73"/>
      <c r="J126" s="74">
        <v>100</v>
      </c>
    </row>
    <row r="127" spans="1:11" ht="15">
      <c r="A127" s="200" t="s">
        <v>23</v>
      </c>
      <c r="B127" s="200"/>
      <c r="C127" s="200"/>
      <c r="D127" s="200"/>
      <c r="E127" s="200"/>
      <c r="F127" s="200"/>
      <c r="G127" s="200"/>
      <c r="H127" s="200"/>
      <c r="I127" s="200"/>
      <c r="J127" s="200"/>
      <c r="K127" s="200"/>
    </row>
    <row r="128" ht="15" customHeight="1">
      <c r="K128" s="3" t="s">
        <v>0</v>
      </c>
    </row>
    <row r="129" spans="1:11" ht="15">
      <c r="A129" s="191" t="s">
        <v>2</v>
      </c>
      <c r="B129" s="191" t="s">
        <v>73</v>
      </c>
      <c r="C129" s="191"/>
      <c r="D129" s="196" t="s">
        <v>74</v>
      </c>
      <c r="E129" s="198"/>
      <c r="F129" s="191" t="s">
        <v>75</v>
      </c>
      <c r="G129" s="191"/>
      <c r="H129" s="191" t="s">
        <v>88</v>
      </c>
      <c r="I129" s="191"/>
      <c r="J129" s="191" t="s">
        <v>89</v>
      </c>
      <c r="K129" s="191"/>
    </row>
    <row r="130" spans="1:11" ht="30">
      <c r="A130" s="191"/>
      <c r="B130" s="4" t="s">
        <v>3</v>
      </c>
      <c r="C130" s="4" t="s">
        <v>4</v>
      </c>
      <c r="D130" s="4" t="s">
        <v>3</v>
      </c>
      <c r="E130" s="4" t="s">
        <v>4</v>
      </c>
      <c r="F130" s="4" t="s">
        <v>3</v>
      </c>
      <c r="G130" s="4" t="s">
        <v>4</v>
      </c>
      <c r="H130" s="4" t="s">
        <v>3</v>
      </c>
      <c r="I130" s="4" t="s">
        <v>4</v>
      </c>
      <c r="J130" s="4" t="s">
        <v>3</v>
      </c>
      <c r="K130" s="4" t="s">
        <v>4</v>
      </c>
    </row>
    <row r="131" spans="1:11" ht="15">
      <c r="A131" s="4">
        <v>1</v>
      </c>
      <c r="B131" s="4">
        <v>2</v>
      </c>
      <c r="C131" s="4">
        <v>3</v>
      </c>
      <c r="D131" s="4">
        <v>4</v>
      </c>
      <c r="E131" s="4">
        <v>5</v>
      </c>
      <c r="F131" s="4">
        <v>6</v>
      </c>
      <c r="G131" s="4">
        <v>7</v>
      </c>
      <c r="H131" s="4">
        <v>8</v>
      </c>
      <c r="I131" s="4">
        <v>9</v>
      </c>
      <c r="J131" s="4">
        <v>10</v>
      </c>
      <c r="K131" s="4">
        <v>11</v>
      </c>
    </row>
    <row r="132" spans="1:11" ht="15">
      <c r="A132" s="23"/>
      <c r="C132" s="4" t="s">
        <v>6</v>
      </c>
      <c r="D132" s="4" t="s">
        <v>6</v>
      </c>
      <c r="E132" s="4" t="s">
        <v>6</v>
      </c>
      <c r="F132" s="4" t="s">
        <v>6</v>
      </c>
      <c r="G132" s="4" t="s">
        <v>6</v>
      </c>
      <c r="H132" s="4" t="s">
        <v>6</v>
      </c>
      <c r="I132" s="4" t="s">
        <v>6</v>
      </c>
      <c r="J132" s="4" t="s">
        <v>6</v>
      </c>
      <c r="K132" s="4" t="s">
        <v>6</v>
      </c>
    </row>
    <row r="133" spans="1:11" ht="15">
      <c r="A133" s="4" t="s">
        <v>9</v>
      </c>
      <c r="B133" s="4" t="s">
        <v>6</v>
      </c>
      <c r="C133" s="4" t="s">
        <v>6</v>
      </c>
      <c r="D133" s="4" t="s">
        <v>6</v>
      </c>
      <c r="E133" s="4" t="s">
        <v>6</v>
      </c>
      <c r="F133" s="4" t="s">
        <v>6</v>
      </c>
      <c r="G133" s="4" t="s">
        <v>6</v>
      </c>
      <c r="H133" s="4" t="s">
        <v>6</v>
      </c>
      <c r="I133" s="4" t="s">
        <v>6</v>
      </c>
      <c r="J133" s="4" t="s">
        <v>6</v>
      </c>
      <c r="K133" s="4" t="s">
        <v>6</v>
      </c>
    </row>
    <row r="134" spans="1:11" ht="120">
      <c r="A134" s="6" t="s">
        <v>24</v>
      </c>
      <c r="B134" s="4" t="s">
        <v>8</v>
      </c>
      <c r="C134" s="4" t="s">
        <v>6</v>
      </c>
      <c r="D134" s="4" t="s">
        <v>8</v>
      </c>
      <c r="E134" s="4" t="s">
        <v>6</v>
      </c>
      <c r="F134" s="4" t="s">
        <v>6</v>
      </c>
      <c r="G134" s="4" t="s">
        <v>6</v>
      </c>
      <c r="H134" s="4" t="s">
        <v>6</v>
      </c>
      <c r="I134" s="4" t="s">
        <v>6</v>
      </c>
      <c r="J134" s="4" t="s">
        <v>8</v>
      </c>
      <c r="K134" s="4" t="s">
        <v>6</v>
      </c>
    </row>
    <row r="136" ht="15" customHeight="1"/>
    <row r="137" spans="1:14" ht="15">
      <c r="A137" s="200" t="s">
        <v>25</v>
      </c>
      <c r="B137" s="200"/>
      <c r="C137" s="200"/>
      <c r="D137" s="200"/>
      <c r="E137" s="200"/>
      <c r="F137" s="200"/>
      <c r="G137" s="200"/>
      <c r="H137" s="200"/>
      <c r="I137" s="200"/>
      <c r="J137" s="200"/>
      <c r="K137" s="200"/>
      <c r="L137" s="200"/>
      <c r="M137" s="200"/>
      <c r="N137" s="200"/>
    </row>
    <row r="138" ht="15" customHeight="1"/>
    <row r="139" spans="1:14" ht="30.75" customHeight="1">
      <c r="A139" s="191" t="s">
        <v>52</v>
      </c>
      <c r="B139" s="191" t="s">
        <v>26</v>
      </c>
      <c r="C139" s="196" t="s">
        <v>344</v>
      </c>
      <c r="D139" s="197"/>
      <c r="E139" s="197"/>
      <c r="F139" s="198"/>
      <c r="G139" s="191" t="s">
        <v>366</v>
      </c>
      <c r="H139" s="191"/>
      <c r="I139" s="191"/>
      <c r="J139" s="191"/>
      <c r="K139" s="191" t="s">
        <v>94</v>
      </c>
      <c r="L139" s="191"/>
      <c r="M139" s="196" t="s">
        <v>367</v>
      </c>
      <c r="N139" s="198"/>
    </row>
    <row r="140" spans="1:14" ht="15">
      <c r="A140" s="191"/>
      <c r="B140" s="191"/>
      <c r="C140" s="191" t="s">
        <v>3</v>
      </c>
      <c r="D140" s="191"/>
      <c r="E140" s="191" t="s">
        <v>4</v>
      </c>
      <c r="F140" s="191"/>
      <c r="G140" s="191" t="s">
        <v>3</v>
      </c>
      <c r="H140" s="191"/>
      <c r="I140" s="191" t="s">
        <v>4</v>
      </c>
      <c r="J140" s="191"/>
      <c r="K140" s="191" t="s">
        <v>3</v>
      </c>
      <c r="L140" s="191" t="s">
        <v>4</v>
      </c>
      <c r="M140" s="191" t="s">
        <v>3</v>
      </c>
      <c r="N140" s="191" t="s">
        <v>4</v>
      </c>
    </row>
    <row r="141" spans="1:14" ht="30">
      <c r="A141" s="191"/>
      <c r="B141" s="191"/>
      <c r="C141" s="4" t="s">
        <v>55</v>
      </c>
      <c r="D141" s="4" t="s">
        <v>56</v>
      </c>
      <c r="E141" s="4" t="s">
        <v>55</v>
      </c>
      <c r="F141" s="4" t="s">
        <v>56</v>
      </c>
      <c r="G141" s="4" t="s">
        <v>55</v>
      </c>
      <c r="H141" s="4" t="s">
        <v>56</v>
      </c>
      <c r="I141" s="4" t="s">
        <v>55</v>
      </c>
      <c r="J141" s="4" t="s">
        <v>56</v>
      </c>
      <c r="K141" s="191"/>
      <c r="L141" s="191"/>
      <c r="M141" s="191"/>
      <c r="N141" s="191"/>
    </row>
    <row r="142" spans="1:14" ht="15">
      <c r="A142" s="4">
        <v>1</v>
      </c>
      <c r="B142" s="4">
        <v>2</v>
      </c>
      <c r="C142" s="4">
        <v>3</v>
      </c>
      <c r="D142" s="4">
        <v>4</v>
      </c>
      <c r="E142" s="4">
        <v>5</v>
      </c>
      <c r="F142" s="4">
        <v>6</v>
      </c>
      <c r="G142" s="4">
        <v>7</v>
      </c>
      <c r="H142" s="4">
        <v>8</v>
      </c>
      <c r="I142" s="4">
        <v>9</v>
      </c>
      <c r="J142" s="4">
        <v>10</v>
      </c>
      <c r="K142" s="4">
        <v>11</v>
      </c>
      <c r="L142" s="4">
        <v>12</v>
      </c>
      <c r="M142" s="4">
        <v>13</v>
      </c>
      <c r="N142" s="4">
        <v>14</v>
      </c>
    </row>
    <row r="143" spans="1:14" ht="15">
      <c r="A143" s="4" t="s">
        <v>6</v>
      </c>
      <c r="B143" s="5"/>
      <c r="C143" s="4"/>
      <c r="D143" s="5"/>
      <c r="E143" s="5"/>
      <c r="F143" s="5"/>
      <c r="G143" s="4"/>
      <c r="H143" s="5"/>
      <c r="I143" s="5"/>
      <c r="J143" s="5"/>
      <c r="K143" s="4"/>
      <c r="L143" s="5"/>
      <c r="M143" s="4"/>
      <c r="N143" s="5"/>
    </row>
    <row r="144" spans="1:14" ht="15">
      <c r="A144" s="4" t="s">
        <v>6</v>
      </c>
      <c r="B144" s="4" t="s">
        <v>9</v>
      </c>
      <c r="C144" s="4">
        <f>SUM(C143:C143)</f>
        <v>0</v>
      </c>
      <c r="D144" s="4" t="s">
        <v>6</v>
      </c>
      <c r="E144" s="4" t="s">
        <v>6</v>
      </c>
      <c r="F144" s="4" t="s">
        <v>6</v>
      </c>
      <c r="G144" s="4">
        <f>SUM(G143:G143)</f>
        <v>0</v>
      </c>
      <c r="H144" s="4" t="s">
        <v>6</v>
      </c>
      <c r="I144" s="4" t="s">
        <v>6</v>
      </c>
      <c r="J144" s="4" t="s">
        <v>6</v>
      </c>
      <c r="K144" s="4">
        <f>SUM(K143:K143)</f>
        <v>0</v>
      </c>
      <c r="L144" s="4" t="s">
        <v>6</v>
      </c>
      <c r="M144" s="4">
        <f>SUM(M143:M143)</f>
        <v>0</v>
      </c>
      <c r="N144" s="4" t="s">
        <v>6</v>
      </c>
    </row>
    <row r="145" spans="1:14" ht="45">
      <c r="A145" s="4" t="s">
        <v>6</v>
      </c>
      <c r="B145" s="4" t="s">
        <v>27</v>
      </c>
      <c r="C145" s="4" t="s">
        <v>8</v>
      </c>
      <c r="D145" s="4" t="s">
        <v>8</v>
      </c>
      <c r="E145" s="4" t="s">
        <v>6</v>
      </c>
      <c r="F145" s="4" t="s">
        <v>6</v>
      </c>
      <c r="G145" s="4" t="s">
        <v>8</v>
      </c>
      <c r="H145" s="4" t="s">
        <v>8</v>
      </c>
      <c r="I145" s="4" t="s">
        <v>6</v>
      </c>
      <c r="J145" s="4" t="s">
        <v>6</v>
      </c>
      <c r="K145" s="4" t="s">
        <v>8</v>
      </c>
      <c r="L145" s="4" t="s">
        <v>6</v>
      </c>
      <c r="M145" s="4" t="s">
        <v>8</v>
      </c>
      <c r="N145" s="4" t="s">
        <v>6</v>
      </c>
    </row>
    <row r="147" ht="15" customHeight="1"/>
    <row r="148" spans="1:12" ht="15" customHeight="1">
      <c r="A148" s="195" t="s">
        <v>70</v>
      </c>
      <c r="B148" s="195"/>
      <c r="C148" s="195"/>
      <c r="D148" s="195"/>
      <c r="E148" s="195"/>
      <c r="F148" s="195"/>
      <c r="G148" s="195"/>
      <c r="H148" s="195"/>
      <c r="I148" s="195"/>
      <c r="J148" s="195"/>
      <c r="K148" s="195"/>
      <c r="L148" s="195"/>
    </row>
    <row r="149" spans="1:12" ht="15">
      <c r="A149" s="195" t="s">
        <v>400</v>
      </c>
      <c r="B149" s="195"/>
      <c r="C149" s="195"/>
      <c r="D149" s="195"/>
      <c r="E149" s="195"/>
      <c r="F149" s="195"/>
      <c r="G149" s="195"/>
      <c r="H149" s="195"/>
      <c r="I149" s="195"/>
      <c r="J149" s="195"/>
      <c r="K149" s="195"/>
      <c r="L149" s="195"/>
    </row>
    <row r="150" ht="21.75" customHeight="1">
      <c r="L150" s="1" t="s">
        <v>0</v>
      </c>
    </row>
    <row r="151" spans="1:12" ht="15">
      <c r="A151" s="191" t="s">
        <v>14</v>
      </c>
      <c r="B151" s="191" t="s">
        <v>28</v>
      </c>
      <c r="C151" s="191" t="s">
        <v>29</v>
      </c>
      <c r="D151" s="196" t="s">
        <v>344</v>
      </c>
      <c r="E151" s="197"/>
      <c r="F151" s="198"/>
      <c r="G151" s="191" t="s">
        <v>345</v>
      </c>
      <c r="H151" s="191"/>
      <c r="I151" s="191"/>
      <c r="J151" s="191" t="s">
        <v>346</v>
      </c>
      <c r="K151" s="191"/>
      <c r="L151" s="191"/>
    </row>
    <row r="152" spans="1:12" ht="30">
      <c r="A152" s="191"/>
      <c r="B152" s="191"/>
      <c r="C152" s="191"/>
      <c r="D152" s="4" t="s">
        <v>3</v>
      </c>
      <c r="E152" s="4" t="s">
        <v>4</v>
      </c>
      <c r="F152" s="4" t="s">
        <v>57</v>
      </c>
      <c r="G152" s="4" t="s">
        <v>3</v>
      </c>
      <c r="H152" s="4" t="s">
        <v>4</v>
      </c>
      <c r="I152" s="4" t="s">
        <v>49</v>
      </c>
      <c r="J152" s="4" t="s">
        <v>3</v>
      </c>
      <c r="K152" s="4" t="s">
        <v>4</v>
      </c>
      <c r="L152" s="4" t="s">
        <v>58</v>
      </c>
    </row>
    <row r="153" spans="1:12" ht="15">
      <c r="A153" s="4">
        <v>1</v>
      </c>
      <c r="B153" s="4">
        <v>2</v>
      </c>
      <c r="C153" s="4">
        <v>3</v>
      </c>
      <c r="D153" s="4">
        <v>4</v>
      </c>
      <c r="E153" s="4">
        <v>5</v>
      </c>
      <c r="F153" s="4">
        <v>6</v>
      </c>
      <c r="G153" s="4">
        <v>7</v>
      </c>
      <c r="H153" s="4">
        <v>8</v>
      </c>
      <c r="I153" s="4">
        <v>9</v>
      </c>
      <c r="J153" s="4">
        <v>10</v>
      </c>
      <c r="K153" s="4">
        <v>11</v>
      </c>
      <c r="L153" s="4">
        <v>12</v>
      </c>
    </row>
    <row r="154" spans="1:12" ht="121.5" customHeight="1">
      <c r="A154" s="4" t="s">
        <v>6</v>
      </c>
      <c r="B154" s="4" t="s">
        <v>435</v>
      </c>
      <c r="C154" s="60" t="s">
        <v>437</v>
      </c>
      <c r="D154" s="136">
        <v>870200</v>
      </c>
      <c r="E154" s="136">
        <v>0</v>
      </c>
      <c r="F154" s="136">
        <f>D154+E154</f>
        <v>870200</v>
      </c>
      <c r="G154" s="136">
        <v>1050000</v>
      </c>
      <c r="H154" s="136">
        <v>0</v>
      </c>
      <c r="I154" s="136">
        <f>G154+H154</f>
        <v>1050000</v>
      </c>
      <c r="J154" s="39">
        <v>1084000</v>
      </c>
      <c r="K154" s="136">
        <v>0</v>
      </c>
      <c r="L154" s="136">
        <f>J154+K154</f>
        <v>1084000</v>
      </c>
    </row>
    <row r="155" spans="1:12" ht="105" customHeight="1">
      <c r="A155" s="4"/>
      <c r="B155" s="46" t="s">
        <v>440</v>
      </c>
      <c r="C155" s="60" t="s">
        <v>438</v>
      </c>
      <c r="D155" s="136">
        <v>63000</v>
      </c>
      <c r="E155" s="136">
        <v>0</v>
      </c>
      <c r="F155" s="136">
        <f>D155+E155</f>
        <v>63000</v>
      </c>
      <c r="G155" s="136"/>
      <c r="H155" s="136"/>
      <c r="I155" s="136"/>
      <c r="J155" s="136"/>
      <c r="K155" s="136"/>
      <c r="L155" s="136"/>
    </row>
    <row r="156" spans="1:12" ht="91.5" customHeight="1">
      <c r="A156" s="4"/>
      <c r="B156" s="162" t="s">
        <v>441</v>
      </c>
      <c r="C156" s="60" t="s">
        <v>436</v>
      </c>
      <c r="D156" s="136">
        <v>0</v>
      </c>
      <c r="E156" s="136"/>
      <c r="F156" s="136"/>
      <c r="G156" s="136">
        <v>22800</v>
      </c>
      <c r="H156" s="136">
        <v>0</v>
      </c>
      <c r="I156" s="136">
        <f>G156+H156</f>
        <v>22800</v>
      </c>
      <c r="J156" s="136"/>
      <c r="K156" s="136"/>
      <c r="L156" s="136"/>
    </row>
    <row r="157" spans="1:12" ht="15">
      <c r="A157" s="4" t="s">
        <v>6</v>
      </c>
      <c r="B157" s="4" t="s">
        <v>9</v>
      </c>
      <c r="C157" s="5" t="s">
        <v>6</v>
      </c>
      <c r="D157" s="136">
        <f aca="true" t="shared" si="1" ref="D157:L157">D154+D155+D156</f>
        <v>933200</v>
      </c>
      <c r="E157" s="136">
        <f t="shared" si="1"/>
        <v>0</v>
      </c>
      <c r="F157" s="136">
        <f t="shared" si="1"/>
        <v>933200</v>
      </c>
      <c r="G157" s="136">
        <f t="shared" si="1"/>
        <v>1072800</v>
      </c>
      <c r="H157" s="136">
        <f t="shared" si="1"/>
        <v>0</v>
      </c>
      <c r="I157" s="136">
        <f t="shared" si="1"/>
        <v>1072800</v>
      </c>
      <c r="J157" s="136">
        <f t="shared" si="1"/>
        <v>1084000</v>
      </c>
      <c r="K157" s="136">
        <f t="shared" si="1"/>
        <v>0</v>
      </c>
      <c r="L157" s="136">
        <f t="shared" si="1"/>
        <v>1084000</v>
      </c>
    </row>
    <row r="158" ht="15" customHeight="1"/>
    <row r="159" spans="1:9" ht="15">
      <c r="A159" s="200" t="s">
        <v>357</v>
      </c>
      <c r="B159" s="200"/>
      <c r="C159" s="200"/>
      <c r="D159" s="200"/>
      <c r="E159" s="200"/>
      <c r="F159" s="200"/>
      <c r="G159" s="200"/>
      <c r="H159" s="200"/>
      <c r="I159" s="200"/>
    </row>
    <row r="160" ht="21.75" customHeight="1">
      <c r="I160" s="3" t="s">
        <v>0</v>
      </c>
    </row>
    <row r="161" spans="1:9" ht="33" customHeight="1">
      <c r="A161" s="191" t="s">
        <v>52</v>
      </c>
      <c r="B161" s="191" t="s">
        <v>28</v>
      </c>
      <c r="C161" s="191" t="s">
        <v>29</v>
      </c>
      <c r="D161" s="196" t="s">
        <v>89</v>
      </c>
      <c r="E161" s="197"/>
      <c r="F161" s="198"/>
      <c r="G161" s="191" t="s">
        <v>348</v>
      </c>
      <c r="H161" s="191"/>
      <c r="I161" s="191"/>
    </row>
    <row r="162" spans="1:9" ht="42" customHeight="1">
      <c r="A162" s="191"/>
      <c r="B162" s="191"/>
      <c r="C162" s="191"/>
      <c r="D162" s="4" t="s">
        <v>3</v>
      </c>
      <c r="E162" s="4" t="s">
        <v>4</v>
      </c>
      <c r="F162" s="4" t="s">
        <v>57</v>
      </c>
      <c r="G162" s="4" t="s">
        <v>3</v>
      </c>
      <c r="H162" s="4" t="s">
        <v>4</v>
      </c>
      <c r="I162" s="4" t="s">
        <v>49</v>
      </c>
    </row>
    <row r="163" spans="1:9" ht="15">
      <c r="A163" s="4">
        <v>1</v>
      </c>
      <c r="B163" s="4">
        <v>2</v>
      </c>
      <c r="C163" s="4">
        <v>3</v>
      </c>
      <c r="D163" s="4">
        <v>4</v>
      </c>
      <c r="E163" s="4">
        <v>5</v>
      </c>
      <c r="F163" s="4">
        <v>6</v>
      </c>
      <c r="G163" s="4">
        <v>7</v>
      </c>
      <c r="H163" s="4">
        <v>8</v>
      </c>
      <c r="I163" s="4">
        <v>9</v>
      </c>
    </row>
    <row r="164" spans="1:9" ht="45">
      <c r="A164" s="4" t="s">
        <v>6</v>
      </c>
      <c r="B164" s="4" t="s">
        <v>439</v>
      </c>
      <c r="C164" s="5" t="s">
        <v>6</v>
      </c>
      <c r="D164" s="163">
        <v>1141450</v>
      </c>
      <c r="E164" s="136">
        <v>0</v>
      </c>
      <c r="F164" s="136">
        <f>D164+E164</f>
        <v>1141450</v>
      </c>
      <c r="G164" s="163">
        <v>1199700</v>
      </c>
      <c r="H164" s="136">
        <v>0</v>
      </c>
      <c r="I164" s="136">
        <f>G164+H164</f>
        <v>1199700</v>
      </c>
    </row>
    <row r="165" spans="1:9" ht="15">
      <c r="A165" s="4" t="s">
        <v>6</v>
      </c>
      <c r="B165" s="4" t="s">
        <v>9</v>
      </c>
      <c r="C165" s="5" t="s">
        <v>6</v>
      </c>
      <c r="D165" s="136">
        <f aca="true" t="shared" si="2" ref="D165:I165">D164</f>
        <v>1141450</v>
      </c>
      <c r="E165" s="136">
        <f t="shared" si="2"/>
        <v>0</v>
      </c>
      <c r="F165" s="136">
        <f t="shared" si="2"/>
        <v>1141450</v>
      </c>
      <c r="G165" s="136">
        <f t="shared" si="2"/>
        <v>1199700</v>
      </c>
      <c r="H165" s="136">
        <f t="shared" si="2"/>
        <v>0</v>
      </c>
      <c r="I165" s="136">
        <f t="shared" si="2"/>
        <v>1199700</v>
      </c>
    </row>
    <row r="167" ht="15" customHeight="1"/>
    <row r="168" spans="1:13" ht="15">
      <c r="A168" s="200" t="s">
        <v>359</v>
      </c>
      <c r="B168" s="200"/>
      <c r="C168" s="200"/>
      <c r="D168" s="200"/>
      <c r="E168" s="200"/>
      <c r="F168" s="200"/>
      <c r="G168" s="200"/>
      <c r="H168" s="200"/>
      <c r="I168" s="200"/>
      <c r="J168" s="200"/>
      <c r="K168" s="200"/>
      <c r="L168" s="200"/>
      <c r="M168" s="200"/>
    </row>
    <row r="169" ht="19.5" customHeight="1">
      <c r="M169" s="3" t="s">
        <v>0</v>
      </c>
    </row>
    <row r="170" spans="1:13" ht="18.75" customHeight="1">
      <c r="A170" s="201" t="s">
        <v>60</v>
      </c>
      <c r="B170" s="201" t="s">
        <v>59</v>
      </c>
      <c r="C170" s="191" t="s">
        <v>30</v>
      </c>
      <c r="D170" s="196" t="s">
        <v>344</v>
      </c>
      <c r="E170" s="198"/>
      <c r="F170" s="191" t="s">
        <v>345</v>
      </c>
      <c r="G170" s="191"/>
      <c r="H170" s="191" t="s">
        <v>346</v>
      </c>
      <c r="I170" s="191"/>
      <c r="J170" s="191" t="s">
        <v>89</v>
      </c>
      <c r="K170" s="191"/>
      <c r="L170" s="191" t="s">
        <v>348</v>
      </c>
      <c r="M170" s="191"/>
    </row>
    <row r="171" spans="1:13" ht="120">
      <c r="A171" s="208"/>
      <c r="B171" s="208"/>
      <c r="C171" s="191"/>
      <c r="D171" s="4" t="s">
        <v>32</v>
      </c>
      <c r="E171" s="4" t="s">
        <v>31</v>
      </c>
      <c r="F171" s="4" t="s">
        <v>32</v>
      </c>
      <c r="G171" s="4" t="s">
        <v>31</v>
      </c>
      <c r="H171" s="4" t="s">
        <v>32</v>
      </c>
      <c r="I171" s="4" t="s">
        <v>31</v>
      </c>
      <c r="J171" s="4" t="s">
        <v>32</v>
      </c>
      <c r="K171" s="4" t="s">
        <v>31</v>
      </c>
      <c r="L171" s="4" t="s">
        <v>32</v>
      </c>
      <c r="M171" s="4" t="s">
        <v>31</v>
      </c>
    </row>
    <row r="172" spans="1:13" ht="15">
      <c r="A172" s="4">
        <v>1</v>
      </c>
      <c r="B172" s="4">
        <v>2</v>
      </c>
      <c r="C172" s="4">
        <v>3</v>
      </c>
      <c r="D172" s="4">
        <v>4</v>
      </c>
      <c r="E172" s="4">
        <v>5</v>
      </c>
      <c r="F172" s="4">
        <v>6</v>
      </c>
      <c r="G172" s="4">
        <v>7</v>
      </c>
      <c r="H172" s="4">
        <v>8</v>
      </c>
      <c r="I172" s="4">
        <v>9</v>
      </c>
      <c r="J172" s="4">
        <v>10</v>
      </c>
      <c r="K172" s="4">
        <v>11</v>
      </c>
      <c r="L172" s="4">
        <v>12</v>
      </c>
      <c r="M172" s="4">
        <v>13</v>
      </c>
    </row>
    <row r="173" spans="1:13" ht="15">
      <c r="A173" s="4" t="s">
        <v>6</v>
      </c>
      <c r="B173" s="4" t="s">
        <v>6</v>
      </c>
      <c r="C173" s="4" t="s">
        <v>6</v>
      </c>
      <c r="D173" s="4" t="s">
        <v>6</v>
      </c>
      <c r="E173" s="4" t="s">
        <v>6</v>
      </c>
      <c r="F173" s="4" t="s">
        <v>6</v>
      </c>
      <c r="G173" s="4" t="s">
        <v>6</v>
      </c>
      <c r="H173" s="4" t="s">
        <v>6</v>
      </c>
      <c r="I173" s="4" t="s">
        <v>6</v>
      </c>
      <c r="J173" s="4" t="s">
        <v>6</v>
      </c>
      <c r="K173" s="4" t="s">
        <v>6</v>
      </c>
      <c r="L173" s="4" t="s">
        <v>6</v>
      </c>
      <c r="M173" s="4" t="s">
        <v>6</v>
      </c>
    </row>
    <row r="174" spans="1:13" ht="15">
      <c r="A174" s="4" t="s">
        <v>6</v>
      </c>
      <c r="B174" s="4" t="s">
        <v>6</v>
      </c>
      <c r="C174" s="4" t="s">
        <v>6</v>
      </c>
      <c r="D174" s="4" t="s">
        <v>6</v>
      </c>
      <c r="E174" s="4" t="s">
        <v>6</v>
      </c>
      <c r="F174" s="4" t="s">
        <v>6</v>
      </c>
      <c r="G174" s="4" t="s">
        <v>6</v>
      </c>
      <c r="H174" s="4" t="s">
        <v>6</v>
      </c>
      <c r="I174" s="4" t="s">
        <v>6</v>
      </c>
      <c r="J174" s="4" t="s">
        <v>6</v>
      </c>
      <c r="K174" s="4" t="s">
        <v>6</v>
      </c>
      <c r="L174" s="4" t="s">
        <v>6</v>
      </c>
      <c r="M174" s="4" t="s">
        <v>6</v>
      </c>
    </row>
    <row r="176" ht="13.5" customHeight="1"/>
    <row r="177" spans="1:10" ht="43.5" customHeight="1">
      <c r="A177" s="199" t="s">
        <v>360</v>
      </c>
      <c r="B177" s="199"/>
      <c r="C177" s="199"/>
      <c r="D177" s="199"/>
      <c r="E177" s="199"/>
      <c r="F177" s="199"/>
      <c r="G177" s="199"/>
      <c r="H177" s="199"/>
      <c r="I177" s="199"/>
      <c r="J177" s="199"/>
    </row>
    <row r="178" spans="1:13" ht="15" customHeight="1">
      <c r="A178" s="217" t="s">
        <v>431</v>
      </c>
      <c r="B178" s="218"/>
      <c r="C178" s="218"/>
      <c r="D178" s="218"/>
      <c r="E178" s="218"/>
      <c r="F178" s="218"/>
      <c r="G178" s="218"/>
      <c r="H178" s="218"/>
      <c r="I178" s="218"/>
      <c r="J178" s="218"/>
      <c r="K178" s="218"/>
      <c r="L178" s="218"/>
      <c r="M178" s="218"/>
    </row>
    <row r="179" spans="1:10" ht="15" customHeight="1">
      <c r="A179" s="195" t="s">
        <v>401</v>
      </c>
      <c r="B179" s="195"/>
      <c r="C179" s="195"/>
      <c r="D179" s="195"/>
      <c r="E179" s="195"/>
      <c r="F179" s="195"/>
      <c r="G179" s="195"/>
      <c r="H179" s="195"/>
      <c r="I179" s="195"/>
      <c r="J179" s="195"/>
    </row>
    <row r="180" spans="1:10" ht="15">
      <c r="A180" s="195" t="s">
        <v>374</v>
      </c>
      <c r="B180" s="195"/>
      <c r="C180" s="195"/>
      <c r="D180" s="195"/>
      <c r="E180" s="195"/>
      <c r="F180" s="195"/>
      <c r="G180" s="195"/>
      <c r="H180" s="195"/>
      <c r="I180" s="195"/>
      <c r="J180" s="195"/>
    </row>
    <row r="181" ht="18.75" customHeight="1">
      <c r="J181" s="3" t="s">
        <v>0</v>
      </c>
    </row>
    <row r="182" spans="1:10" ht="39" customHeight="1">
      <c r="A182" s="191" t="s">
        <v>33</v>
      </c>
      <c r="B182" s="191" t="s">
        <v>2</v>
      </c>
      <c r="C182" s="191" t="s">
        <v>34</v>
      </c>
      <c r="D182" s="191" t="s">
        <v>61</v>
      </c>
      <c r="E182" s="191" t="s">
        <v>35</v>
      </c>
      <c r="F182" s="191" t="s">
        <v>36</v>
      </c>
      <c r="G182" s="191" t="s">
        <v>62</v>
      </c>
      <c r="H182" s="191" t="s">
        <v>37</v>
      </c>
      <c r="I182" s="191"/>
      <c r="J182" s="191" t="s">
        <v>63</v>
      </c>
    </row>
    <row r="183" spans="1:10" ht="129.75" customHeight="1">
      <c r="A183" s="191"/>
      <c r="B183" s="191"/>
      <c r="C183" s="191"/>
      <c r="D183" s="191"/>
      <c r="E183" s="191"/>
      <c r="F183" s="191"/>
      <c r="G183" s="191"/>
      <c r="H183" s="4" t="s">
        <v>38</v>
      </c>
      <c r="I183" s="4" t="s">
        <v>39</v>
      </c>
      <c r="J183" s="191"/>
    </row>
    <row r="184" spans="1:10" ht="15">
      <c r="A184" s="4">
        <v>1</v>
      </c>
      <c r="B184" s="4">
        <v>2</v>
      </c>
      <c r="C184" s="4">
        <v>3</v>
      </c>
      <c r="D184" s="4">
        <v>4</v>
      </c>
      <c r="E184" s="4">
        <v>5</v>
      </c>
      <c r="F184" s="4">
        <v>6</v>
      </c>
      <c r="G184" s="4">
        <v>7</v>
      </c>
      <c r="H184" s="4">
        <v>8</v>
      </c>
      <c r="I184" s="4">
        <v>9</v>
      </c>
      <c r="J184" s="4">
        <v>10</v>
      </c>
    </row>
    <row r="185" spans="1:10" ht="26.25">
      <c r="A185" s="20">
        <v>2610</v>
      </c>
      <c r="B185" s="18" t="s">
        <v>316</v>
      </c>
      <c r="C185" s="39">
        <v>933200</v>
      </c>
      <c r="D185" s="45">
        <v>919937.74</v>
      </c>
      <c r="E185" s="4">
        <v>0</v>
      </c>
      <c r="F185" s="4">
        <v>0</v>
      </c>
      <c r="G185" s="4">
        <f>F185-E185</f>
        <v>0</v>
      </c>
      <c r="H185" s="4">
        <v>0</v>
      </c>
      <c r="I185" s="4">
        <v>0</v>
      </c>
      <c r="J185" s="39">
        <f>D185+F185</f>
        <v>919937.74</v>
      </c>
    </row>
    <row r="186" spans="1:10" ht="15">
      <c r="A186" s="4" t="s">
        <v>6</v>
      </c>
      <c r="B186" s="4" t="s">
        <v>9</v>
      </c>
      <c r="C186" s="39">
        <f>SUM(C185:C185)</f>
        <v>933200</v>
      </c>
      <c r="D186" s="39">
        <f>SUM(D185:D185)</f>
        <v>919937.74</v>
      </c>
      <c r="E186" s="4">
        <v>0</v>
      </c>
      <c r="F186" s="28">
        <f>SUM(F185:F185)</f>
        <v>0</v>
      </c>
      <c r="G186" s="4">
        <v>0</v>
      </c>
      <c r="H186" s="28">
        <f>SUM(H185:H185)</f>
        <v>0</v>
      </c>
      <c r="I186" s="28">
        <f>SUM(I185:I185)</f>
        <v>0</v>
      </c>
      <c r="J186" s="41">
        <f>SUM(J185:J185)</f>
        <v>919937.74</v>
      </c>
    </row>
    <row r="188" ht="15" customHeight="1"/>
    <row r="189" spans="1:12" ht="15">
      <c r="A189" s="200" t="s">
        <v>363</v>
      </c>
      <c r="B189" s="200"/>
      <c r="C189" s="200"/>
      <c r="D189" s="200"/>
      <c r="E189" s="200"/>
      <c r="F189" s="200"/>
      <c r="G189" s="200"/>
      <c r="H189" s="200"/>
      <c r="I189" s="200"/>
      <c r="J189" s="200"/>
      <c r="K189" s="200"/>
      <c r="L189" s="200"/>
    </row>
    <row r="190" ht="15">
      <c r="L190" s="3" t="s">
        <v>0</v>
      </c>
    </row>
    <row r="191" spans="1:12" ht="25.5" customHeight="1">
      <c r="A191" s="191" t="s">
        <v>33</v>
      </c>
      <c r="B191" s="191" t="s">
        <v>2</v>
      </c>
      <c r="C191" s="196" t="s">
        <v>93</v>
      </c>
      <c r="D191" s="197"/>
      <c r="E191" s="197"/>
      <c r="F191" s="197"/>
      <c r="G191" s="198"/>
      <c r="H191" s="191" t="s">
        <v>94</v>
      </c>
      <c r="I191" s="191"/>
      <c r="J191" s="191"/>
      <c r="K191" s="191"/>
      <c r="L191" s="191"/>
    </row>
    <row r="192" spans="1:12" ht="57.75" customHeight="1">
      <c r="A192" s="191"/>
      <c r="B192" s="191"/>
      <c r="C192" s="191" t="s">
        <v>40</v>
      </c>
      <c r="D192" s="191" t="s">
        <v>41</v>
      </c>
      <c r="E192" s="191" t="s">
        <v>42</v>
      </c>
      <c r="F192" s="191"/>
      <c r="G192" s="191" t="s">
        <v>64</v>
      </c>
      <c r="H192" s="191" t="s">
        <v>43</v>
      </c>
      <c r="I192" s="191" t="s">
        <v>65</v>
      </c>
      <c r="J192" s="191" t="s">
        <v>42</v>
      </c>
      <c r="K192" s="191"/>
      <c r="L192" s="191" t="s">
        <v>66</v>
      </c>
    </row>
    <row r="193" spans="1:12" ht="95.25" customHeight="1">
      <c r="A193" s="191"/>
      <c r="B193" s="191"/>
      <c r="C193" s="191"/>
      <c r="D193" s="191"/>
      <c r="E193" s="4" t="s">
        <v>38</v>
      </c>
      <c r="F193" s="4" t="s">
        <v>39</v>
      </c>
      <c r="G193" s="191"/>
      <c r="H193" s="191"/>
      <c r="I193" s="191"/>
      <c r="J193" s="4" t="s">
        <v>38</v>
      </c>
      <c r="K193" s="4" t="s">
        <v>39</v>
      </c>
      <c r="L193" s="191"/>
    </row>
    <row r="194" spans="1:12" ht="15">
      <c r="A194" s="4">
        <v>1</v>
      </c>
      <c r="B194" s="4">
        <v>2</v>
      </c>
      <c r="C194" s="4">
        <v>3</v>
      </c>
      <c r="D194" s="4">
        <v>4</v>
      </c>
      <c r="E194" s="4">
        <v>5</v>
      </c>
      <c r="F194" s="4">
        <v>6</v>
      </c>
      <c r="G194" s="4">
        <v>7</v>
      </c>
      <c r="H194" s="4">
        <v>8</v>
      </c>
      <c r="I194" s="4">
        <v>9</v>
      </c>
      <c r="J194" s="4">
        <v>10</v>
      </c>
      <c r="K194" s="4">
        <v>11</v>
      </c>
      <c r="L194" s="4">
        <v>12</v>
      </c>
    </row>
    <row r="195" spans="1:12" ht="26.25">
      <c r="A195" s="20">
        <v>2610</v>
      </c>
      <c r="B195" s="18" t="s">
        <v>316</v>
      </c>
      <c r="C195" s="39">
        <v>883200</v>
      </c>
      <c r="D195" s="39">
        <v>0</v>
      </c>
      <c r="E195" s="39">
        <f>D195</f>
        <v>0</v>
      </c>
      <c r="F195" s="39"/>
      <c r="G195" s="39">
        <f>C195-E195</f>
        <v>883200</v>
      </c>
      <c r="H195" s="39">
        <f>N49</f>
        <v>1084000</v>
      </c>
      <c r="I195" s="39">
        <f>D195-E195-F195</f>
        <v>0</v>
      </c>
      <c r="J195" s="39"/>
      <c r="K195" s="39"/>
      <c r="L195" s="39">
        <f>H195-I195</f>
        <v>1084000</v>
      </c>
    </row>
    <row r="196" spans="1:15" ht="15">
      <c r="A196" s="4" t="s">
        <v>6</v>
      </c>
      <c r="B196" s="4" t="s">
        <v>9</v>
      </c>
      <c r="C196" s="39">
        <f aca="true" t="shared" si="3" ref="C196:L196">SUM(C195:C195)</f>
        <v>883200</v>
      </c>
      <c r="D196" s="39">
        <f t="shared" si="3"/>
        <v>0</v>
      </c>
      <c r="E196" s="39">
        <f t="shared" si="3"/>
        <v>0</v>
      </c>
      <c r="F196" s="39">
        <f t="shared" si="3"/>
        <v>0</v>
      </c>
      <c r="G196" s="39">
        <f t="shared" si="3"/>
        <v>883200</v>
      </c>
      <c r="H196" s="39">
        <f t="shared" si="3"/>
        <v>1084000</v>
      </c>
      <c r="I196" s="39">
        <f t="shared" si="3"/>
        <v>0</v>
      </c>
      <c r="J196" s="39">
        <f t="shared" si="3"/>
        <v>0</v>
      </c>
      <c r="K196" s="39">
        <f t="shared" si="3"/>
        <v>0</v>
      </c>
      <c r="L196" s="39">
        <f t="shared" si="3"/>
        <v>1084000</v>
      </c>
      <c r="O196" s="21"/>
    </row>
    <row r="198" spans="1:9" ht="15">
      <c r="A198" s="200" t="s">
        <v>375</v>
      </c>
      <c r="B198" s="200"/>
      <c r="C198" s="200"/>
      <c r="D198" s="200"/>
      <c r="E198" s="200"/>
      <c r="F198" s="200"/>
      <c r="G198" s="200"/>
      <c r="H198" s="200"/>
      <c r="I198" s="200"/>
    </row>
    <row r="199" ht="23.25" customHeight="1">
      <c r="I199" s="3" t="s">
        <v>0</v>
      </c>
    </row>
    <row r="200" spans="1:9" ht="84.75" customHeight="1">
      <c r="A200" s="4" t="s">
        <v>33</v>
      </c>
      <c r="B200" s="4" t="s">
        <v>2</v>
      </c>
      <c r="C200" s="4" t="s">
        <v>34</v>
      </c>
      <c r="D200" s="4" t="s">
        <v>44</v>
      </c>
      <c r="E200" s="4" t="s">
        <v>155</v>
      </c>
      <c r="F200" s="4" t="s">
        <v>364</v>
      </c>
      <c r="G200" s="4" t="s">
        <v>365</v>
      </c>
      <c r="H200" s="4" t="s">
        <v>45</v>
      </c>
      <c r="I200" s="4" t="s">
        <v>46</v>
      </c>
    </row>
    <row r="201" spans="1:9" ht="15">
      <c r="A201" s="4">
        <v>1</v>
      </c>
      <c r="B201" s="4">
        <v>2</v>
      </c>
      <c r="C201" s="4">
        <v>3</v>
      </c>
      <c r="D201" s="4">
        <v>4</v>
      </c>
      <c r="E201" s="4">
        <v>5</v>
      </c>
      <c r="F201" s="4">
        <v>6</v>
      </c>
      <c r="G201" s="4">
        <v>7</v>
      </c>
      <c r="H201" s="4">
        <v>8</v>
      </c>
      <c r="I201" s="4">
        <v>9</v>
      </c>
    </row>
    <row r="202" spans="1:9" ht="26.25">
      <c r="A202" s="20">
        <v>2610</v>
      </c>
      <c r="B202" s="18" t="s">
        <v>316</v>
      </c>
      <c r="C202" s="39">
        <v>933200</v>
      </c>
      <c r="D202" s="39">
        <v>919937.74</v>
      </c>
      <c r="E202" s="4">
        <v>0</v>
      </c>
      <c r="F202" s="4">
        <v>0</v>
      </c>
      <c r="G202" s="4">
        <v>0</v>
      </c>
      <c r="H202" s="4" t="s">
        <v>6</v>
      </c>
      <c r="I202" s="4" t="s">
        <v>6</v>
      </c>
    </row>
    <row r="203" spans="1:9" ht="15">
      <c r="A203" s="4" t="s">
        <v>6</v>
      </c>
      <c r="B203" s="4" t="s">
        <v>9</v>
      </c>
      <c r="C203" s="39">
        <f>C202</f>
        <v>933200</v>
      </c>
      <c r="D203" s="39">
        <f>D202</f>
        <v>919937.74</v>
      </c>
      <c r="E203" s="4">
        <f>E202</f>
        <v>0</v>
      </c>
      <c r="F203" s="4">
        <f>F202</f>
        <v>0</v>
      </c>
      <c r="G203" s="4">
        <f>G202</f>
        <v>0</v>
      </c>
      <c r="H203" s="4" t="s">
        <v>6</v>
      </c>
      <c r="I203" s="4" t="s">
        <v>6</v>
      </c>
    </row>
    <row r="205" ht="15" customHeight="1"/>
    <row r="206" spans="1:9" ht="24.75" customHeight="1">
      <c r="A206" s="228" t="s">
        <v>156</v>
      </c>
      <c r="B206" s="228"/>
      <c r="C206" s="228"/>
      <c r="D206" s="228"/>
      <c r="E206" s="228"/>
      <c r="F206" s="228"/>
      <c r="G206" s="228"/>
      <c r="H206" s="228"/>
      <c r="I206" s="228"/>
    </row>
    <row r="207" spans="1:9" ht="45.75" customHeight="1">
      <c r="A207" s="217" t="s">
        <v>429</v>
      </c>
      <c r="B207" s="229"/>
      <c r="C207" s="229"/>
      <c r="D207" s="229"/>
      <c r="E207" s="229"/>
      <c r="F207" s="229"/>
      <c r="G207" s="229"/>
      <c r="H207" s="229"/>
      <c r="I207" s="229"/>
    </row>
    <row r="208" spans="1:9" ht="52.5" customHeight="1">
      <c r="A208" s="199" t="s">
        <v>432</v>
      </c>
      <c r="B208" s="199"/>
      <c r="C208" s="199"/>
      <c r="D208" s="199"/>
      <c r="E208" s="199"/>
      <c r="F208" s="199"/>
      <c r="G208" s="199"/>
      <c r="H208" s="199"/>
      <c r="I208" s="199"/>
    </row>
    <row r="209" spans="1:51" s="12" customFormat="1" ht="59.25" customHeight="1">
      <c r="A209" s="217" t="s">
        <v>167</v>
      </c>
      <c r="B209" s="224"/>
      <c r="C209" s="224"/>
      <c r="D209" s="224"/>
      <c r="E209" s="224"/>
      <c r="F209" s="224"/>
      <c r="G209" s="224"/>
      <c r="H209" s="224"/>
      <c r="I209" s="224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</row>
    <row r="210" spans="1:9" s="12" customFormat="1" ht="30.75" customHeight="1">
      <c r="A210" s="212" t="s">
        <v>462</v>
      </c>
      <c r="B210" s="212"/>
      <c r="C210" s="10"/>
      <c r="D210" s="11"/>
      <c r="G210" s="190" t="s">
        <v>461</v>
      </c>
      <c r="H210" s="190"/>
      <c r="I210" s="190"/>
    </row>
    <row r="211" spans="1:51" s="12" customFormat="1" ht="12.75" customHeight="1">
      <c r="A211" s="9"/>
      <c r="B211" s="8"/>
      <c r="C211" s="8"/>
      <c r="D211" s="7" t="s">
        <v>47</v>
      </c>
      <c r="E211" s="8"/>
      <c r="F211" s="8"/>
      <c r="G211" s="211" t="s">
        <v>48</v>
      </c>
      <c r="H211" s="211"/>
      <c r="I211" s="211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  <c r="AV211" s="8"/>
      <c r="AW211" s="8"/>
      <c r="AX211" s="8"/>
      <c r="AY211" s="8"/>
    </row>
    <row r="212" spans="1:51" s="8" customFormat="1" ht="24.75" customHeight="1">
      <c r="A212" s="212" t="s">
        <v>71</v>
      </c>
      <c r="B212" s="212"/>
      <c r="C212" s="10"/>
      <c r="D212" s="11"/>
      <c r="E212" s="12"/>
      <c r="F212" s="12"/>
      <c r="G212" s="190" t="s">
        <v>396</v>
      </c>
      <c r="H212" s="190"/>
      <c r="I212" s="190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</row>
    <row r="213" spans="1:51" ht="15">
      <c r="A213" s="9"/>
      <c r="B213" s="8"/>
      <c r="C213" s="8"/>
      <c r="D213" s="7" t="s">
        <v>47</v>
      </c>
      <c r="E213" s="8"/>
      <c r="F213" s="8"/>
      <c r="G213" s="211" t="s">
        <v>48</v>
      </c>
      <c r="H213" s="211"/>
      <c r="I213" s="211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/>
      <c r="AU213" s="8"/>
      <c r="AV213" s="8"/>
      <c r="AW213" s="8"/>
      <c r="AX213" s="8"/>
      <c r="AY213" s="8"/>
    </row>
  </sheetData>
  <sheetProtection/>
  <mergeCells count="165">
    <mergeCell ref="F10:I10"/>
    <mergeCell ref="F11:I11"/>
    <mergeCell ref="A19:N19"/>
    <mergeCell ref="A14:N14"/>
    <mergeCell ref="A15:N15"/>
    <mergeCell ref="A16:N16"/>
    <mergeCell ref="A17:N17"/>
    <mergeCell ref="A20:P20"/>
    <mergeCell ref="A22:P22"/>
    <mergeCell ref="A18:J18"/>
    <mergeCell ref="A21:P21"/>
    <mergeCell ref="A24:P24"/>
    <mergeCell ref="A25:N25"/>
    <mergeCell ref="A23:P23"/>
    <mergeCell ref="A26:N26"/>
    <mergeCell ref="A28:A29"/>
    <mergeCell ref="B28:B29"/>
    <mergeCell ref="C28:F28"/>
    <mergeCell ref="G28:J28"/>
    <mergeCell ref="K28:N28"/>
    <mergeCell ref="A34:J34"/>
    <mergeCell ref="A36:A37"/>
    <mergeCell ref="B36:B37"/>
    <mergeCell ref="C36:F36"/>
    <mergeCell ref="G36:J36"/>
    <mergeCell ref="A43:N43"/>
    <mergeCell ref="A44:N44"/>
    <mergeCell ref="A46:A47"/>
    <mergeCell ref="B46:B47"/>
    <mergeCell ref="C46:F46"/>
    <mergeCell ref="G46:J46"/>
    <mergeCell ref="K46:N46"/>
    <mergeCell ref="A53:N53"/>
    <mergeCell ref="A55:A56"/>
    <mergeCell ref="B55:B56"/>
    <mergeCell ref="C55:F55"/>
    <mergeCell ref="G55:J55"/>
    <mergeCell ref="K55:N55"/>
    <mergeCell ref="A61:J61"/>
    <mergeCell ref="A63:A64"/>
    <mergeCell ref="B63:B64"/>
    <mergeCell ref="C63:F63"/>
    <mergeCell ref="G63:J63"/>
    <mergeCell ref="A70:J70"/>
    <mergeCell ref="A72:A73"/>
    <mergeCell ref="B72:B73"/>
    <mergeCell ref="C72:F72"/>
    <mergeCell ref="G72:J72"/>
    <mergeCell ref="A78:N78"/>
    <mergeCell ref="A79:N79"/>
    <mergeCell ref="A81:A82"/>
    <mergeCell ref="B81:B82"/>
    <mergeCell ref="C81:F81"/>
    <mergeCell ref="G81:J81"/>
    <mergeCell ref="K81:N81"/>
    <mergeCell ref="A88:J88"/>
    <mergeCell ref="C99:C100"/>
    <mergeCell ref="D99:D100"/>
    <mergeCell ref="E99:G99"/>
    <mergeCell ref="H99:J99"/>
    <mergeCell ref="A90:A91"/>
    <mergeCell ref="B90:B91"/>
    <mergeCell ref="C90:F90"/>
    <mergeCell ref="G90:J90"/>
    <mergeCell ref="A96:M96"/>
    <mergeCell ref="A97:M97"/>
    <mergeCell ref="K99:M99"/>
    <mergeCell ref="A113:J113"/>
    <mergeCell ref="A115:A116"/>
    <mergeCell ref="B115:B116"/>
    <mergeCell ref="C115:C116"/>
    <mergeCell ref="D115:D116"/>
    <mergeCell ref="E115:G115"/>
    <mergeCell ref="H115:J115"/>
    <mergeCell ref="A99:A100"/>
    <mergeCell ref="B99:B100"/>
    <mergeCell ref="A127:K127"/>
    <mergeCell ref="A129:A130"/>
    <mergeCell ref="B129:C129"/>
    <mergeCell ref="D129:E129"/>
    <mergeCell ref="F129:G129"/>
    <mergeCell ref="H129:I129"/>
    <mergeCell ref="J129:K129"/>
    <mergeCell ref="A137:N137"/>
    <mergeCell ref="A139:A141"/>
    <mergeCell ref="B139:B141"/>
    <mergeCell ref="C139:F139"/>
    <mergeCell ref="G139:J139"/>
    <mergeCell ref="K139:L139"/>
    <mergeCell ref="M139:N139"/>
    <mergeCell ref="C140:D140"/>
    <mergeCell ref="E140:F140"/>
    <mergeCell ref="G140:H140"/>
    <mergeCell ref="I140:J140"/>
    <mergeCell ref="K140:K141"/>
    <mergeCell ref="L140:L141"/>
    <mergeCell ref="M140:M141"/>
    <mergeCell ref="N140:N141"/>
    <mergeCell ref="A148:L148"/>
    <mergeCell ref="A149:L149"/>
    <mergeCell ref="A151:A152"/>
    <mergeCell ref="B151:B152"/>
    <mergeCell ref="C151:C152"/>
    <mergeCell ref="D151:F151"/>
    <mergeCell ref="G151:I151"/>
    <mergeCell ref="J151:L151"/>
    <mergeCell ref="H170:I170"/>
    <mergeCell ref="J170:K170"/>
    <mergeCell ref="L170:M170"/>
    <mergeCell ref="A159:I159"/>
    <mergeCell ref="A161:A162"/>
    <mergeCell ref="B161:B162"/>
    <mergeCell ref="C161:C162"/>
    <mergeCell ref="D161:F161"/>
    <mergeCell ref="G161:I161"/>
    <mergeCell ref="C182:C183"/>
    <mergeCell ref="D182:D183"/>
    <mergeCell ref="E182:E183"/>
    <mergeCell ref="F182:F183"/>
    <mergeCell ref="A168:M168"/>
    <mergeCell ref="A170:A171"/>
    <mergeCell ref="B170:B171"/>
    <mergeCell ref="C170:C171"/>
    <mergeCell ref="D170:E170"/>
    <mergeCell ref="F170:G170"/>
    <mergeCell ref="C191:G191"/>
    <mergeCell ref="H191:L191"/>
    <mergeCell ref="C192:C193"/>
    <mergeCell ref="D192:D193"/>
    <mergeCell ref="A177:J177"/>
    <mergeCell ref="A178:M178"/>
    <mergeCell ref="A179:J179"/>
    <mergeCell ref="A180:J180"/>
    <mergeCell ref="A182:A183"/>
    <mergeCell ref="B182:B183"/>
    <mergeCell ref="A206:I206"/>
    <mergeCell ref="A210:B210"/>
    <mergeCell ref="G210:I210"/>
    <mergeCell ref="L192:L193"/>
    <mergeCell ref="G182:G183"/>
    <mergeCell ref="H182:I182"/>
    <mergeCell ref="J182:J183"/>
    <mergeCell ref="A189:L189"/>
    <mergeCell ref="A191:A193"/>
    <mergeCell ref="B191:B193"/>
    <mergeCell ref="G213:I213"/>
    <mergeCell ref="A207:I207"/>
    <mergeCell ref="A208:I208"/>
    <mergeCell ref="A209:I209"/>
    <mergeCell ref="G211:I211"/>
    <mergeCell ref="E192:F192"/>
    <mergeCell ref="G192:G193"/>
    <mergeCell ref="H192:H193"/>
    <mergeCell ref="I192:I193"/>
    <mergeCell ref="A212:B212"/>
    <mergeCell ref="G212:I212"/>
    <mergeCell ref="C5:J5"/>
    <mergeCell ref="A7:E7"/>
    <mergeCell ref="A9:E9"/>
    <mergeCell ref="B6:E6"/>
    <mergeCell ref="F7:H7"/>
    <mergeCell ref="B8:E8"/>
    <mergeCell ref="F9:H9"/>
    <mergeCell ref="J192:K192"/>
    <mergeCell ref="A198:I198"/>
  </mergeCells>
  <printOptions/>
  <pageMargins left="0.15748031496062992" right="0.15748031496062992" top="0.31496062992125984" bottom="0.2755905511811024" header="0.31496062992125984" footer="0.31496062992125984"/>
  <pageSetup fitToHeight="50" fitToWidth="1" horizontalDpi="600" verticalDpi="600" orientation="landscape" paperSize="9" scale="7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B270"/>
  <sheetViews>
    <sheetView view="pageBreakPreview" zoomScaleSheetLayoutView="100" zoomScalePageLayoutView="0" workbookViewId="0" topLeftCell="A16">
      <selection activeCell="I68" sqref="I68"/>
    </sheetView>
  </sheetViews>
  <sheetFormatPr defaultColWidth="9.140625" defaultRowHeight="15"/>
  <cols>
    <col min="1" max="1" width="11.7109375" style="1" customWidth="1"/>
    <col min="2" max="2" width="35.7109375" style="1" customWidth="1"/>
    <col min="3" max="9" width="11.28125" style="1" customWidth="1"/>
    <col min="10" max="10" width="11.7109375" style="1" customWidth="1"/>
    <col min="11" max="11" width="12.7109375" style="1" customWidth="1"/>
    <col min="12" max="13" width="11.28125" style="1" customWidth="1"/>
    <col min="14" max="14" width="12.28125" style="1" customWidth="1"/>
    <col min="15" max="16384" width="9.140625" style="1" customWidth="1"/>
  </cols>
  <sheetData>
    <row r="1" spans="3:10" ht="15">
      <c r="C1" s="95"/>
      <c r="G1" s="87"/>
      <c r="H1" s="8" t="s">
        <v>322</v>
      </c>
      <c r="I1" s="8"/>
      <c r="J1" s="88"/>
    </row>
    <row r="2" spans="3:10" ht="15">
      <c r="C2" s="95"/>
      <c r="G2" s="87"/>
      <c r="H2" s="8" t="s">
        <v>323</v>
      </c>
      <c r="I2" s="8"/>
      <c r="J2" s="88"/>
    </row>
    <row r="3" spans="7:10" ht="15">
      <c r="G3" s="87"/>
      <c r="H3" s="8" t="s">
        <v>324</v>
      </c>
      <c r="I3" s="8"/>
      <c r="J3" s="88"/>
    </row>
    <row r="4" spans="7:10" ht="15">
      <c r="G4" s="87"/>
      <c r="H4" s="87"/>
      <c r="I4" s="87"/>
      <c r="J4" s="88"/>
    </row>
    <row r="5" spans="3:10" ht="15">
      <c r="C5" s="183" t="s">
        <v>335</v>
      </c>
      <c r="D5" s="183"/>
      <c r="E5" s="183"/>
      <c r="F5" s="183"/>
      <c r="G5" s="183"/>
      <c r="H5" s="183"/>
      <c r="I5" s="183"/>
      <c r="J5" s="183"/>
    </row>
    <row r="6" spans="1:10" ht="30" customHeight="1">
      <c r="A6" s="89" t="s">
        <v>325</v>
      </c>
      <c r="B6" s="187" t="s">
        <v>343</v>
      </c>
      <c r="C6" s="187"/>
      <c r="D6" s="187"/>
      <c r="E6" s="187"/>
      <c r="F6" s="97"/>
      <c r="G6" s="114" t="s">
        <v>394</v>
      </c>
      <c r="H6" s="8"/>
      <c r="I6" s="86"/>
      <c r="J6" s="8">
        <v>3195961</v>
      </c>
    </row>
    <row r="7" spans="1:10" ht="42" customHeight="1">
      <c r="A7" s="184" t="s">
        <v>326</v>
      </c>
      <c r="B7" s="184"/>
      <c r="C7" s="184"/>
      <c r="D7" s="184"/>
      <c r="E7" s="184"/>
      <c r="F7" s="186" t="s">
        <v>327</v>
      </c>
      <c r="G7" s="186"/>
      <c r="H7" s="186"/>
      <c r="I7" s="93"/>
      <c r="J7" s="92" t="s">
        <v>337</v>
      </c>
    </row>
    <row r="8" spans="1:10" ht="48" customHeight="1">
      <c r="A8" s="89" t="s">
        <v>328</v>
      </c>
      <c r="B8" s="187" t="s">
        <v>343</v>
      </c>
      <c r="C8" s="187"/>
      <c r="D8" s="187"/>
      <c r="E8" s="187"/>
      <c r="F8" s="90"/>
      <c r="G8" s="114" t="s">
        <v>395</v>
      </c>
      <c r="H8" s="8"/>
      <c r="I8" s="90"/>
      <c r="J8" s="8">
        <v>3195961</v>
      </c>
    </row>
    <row r="9" spans="1:10" ht="66.75" customHeight="1">
      <c r="A9" s="184" t="s">
        <v>329</v>
      </c>
      <c r="B9" s="184"/>
      <c r="C9" s="184"/>
      <c r="D9" s="184"/>
      <c r="E9" s="184"/>
      <c r="F9" s="186" t="s">
        <v>330</v>
      </c>
      <c r="G9" s="186"/>
      <c r="H9" s="186"/>
      <c r="I9" s="93"/>
      <c r="J9" s="92" t="s">
        <v>337</v>
      </c>
    </row>
    <row r="10" spans="1:10" ht="47.25" customHeight="1">
      <c r="A10" s="89" t="s">
        <v>402</v>
      </c>
      <c r="C10" s="90">
        <v>3200</v>
      </c>
      <c r="D10" s="91"/>
      <c r="E10" s="110">
        <v>1090</v>
      </c>
      <c r="F10" s="185" t="s">
        <v>403</v>
      </c>
      <c r="G10" s="185"/>
      <c r="H10" s="185"/>
      <c r="I10" s="185"/>
      <c r="J10" s="96">
        <v>7400000000</v>
      </c>
    </row>
    <row r="11" spans="1:10" ht="94.5" customHeight="1">
      <c r="A11" s="93" t="s">
        <v>336</v>
      </c>
      <c r="B11" s="93"/>
      <c r="C11" s="92" t="s">
        <v>331</v>
      </c>
      <c r="D11" s="90"/>
      <c r="E11" s="92" t="s">
        <v>332</v>
      </c>
      <c r="F11" s="186" t="s">
        <v>333</v>
      </c>
      <c r="G11" s="186"/>
      <c r="H11" s="186"/>
      <c r="I11" s="186"/>
      <c r="J11" s="94" t="s">
        <v>338</v>
      </c>
    </row>
    <row r="12" spans="3:4" ht="6.75" customHeight="1">
      <c r="C12" s="3" t="s">
        <v>334</v>
      </c>
      <c r="D12" s="2"/>
    </row>
    <row r="13" spans="1:2" ht="15">
      <c r="A13" s="3"/>
      <c r="B13" s="2"/>
    </row>
    <row r="14" spans="1:14" ht="15">
      <c r="A14" s="195" t="s">
        <v>72</v>
      </c>
      <c r="B14" s="195"/>
      <c r="C14" s="195"/>
      <c r="D14" s="195"/>
      <c r="E14" s="195"/>
      <c r="F14" s="195"/>
      <c r="G14" s="195"/>
      <c r="H14" s="195"/>
      <c r="I14" s="195"/>
      <c r="J14" s="195"/>
      <c r="K14" s="195"/>
      <c r="L14" s="195"/>
      <c r="M14" s="195"/>
      <c r="N14" s="195"/>
    </row>
    <row r="15" spans="1:14" ht="32.25" customHeight="1">
      <c r="A15" s="195" t="s">
        <v>268</v>
      </c>
      <c r="B15" s="195"/>
      <c r="C15" s="195"/>
      <c r="D15" s="195"/>
      <c r="E15" s="195"/>
      <c r="F15" s="195"/>
      <c r="G15" s="195"/>
      <c r="H15" s="195"/>
      <c r="I15" s="195"/>
      <c r="J15" s="195"/>
      <c r="K15" s="195"/>
      <c r="L15" s="195"/>
      <c r="M15" s="195"/>
      <c r="N15" s="195"/>
    </row>
    <row r="16" spans="1:14" ht="30" customHeight="1">
      <c r="A16" s="195" t="s">
        <v>269</v>
      </c>
      <c r="B16" s="195"/>
      <c r="C16" s="195"/>
      <c r="D16" s="195"/>
      <c r="E16" s="195"/>
      <c r="F16" s="195"/>
      <c r="G16" s="195"/>
      <c r="H16" s="195"/>
      <c r="I16" s="195"/>
      <c r="J16" s="195"/>
      <c r="K16" s="195"/>
      <c r="L16" s="195"/>
      <c r="M16" s="195"/>
      <c r="N16" s="195"/>
    </row>
    <row r="17" spans="1:14" ht="15">
      <c r="A17" s="195" t="s">
        <v>67</v>
      </c>
      <c r="B17" s="195"/>
      <c r="C17" s="195"/>
      <c r="D17" s="195"/>
      <c r="E17" s="195"/>
      <c r="F17" s="195"/>
      <c r="G17" s="195"/>
      <c r="H17" s="195"/>
      <c r="I17" s="195"/>
      <c r="J17" s="195"/>
      <c r="K17" s="195"/>
      <c r="L17" s="195"/>
      <c r="M17" s="195"/>
      <c r="N17" s="195"/>
    </row>
    <row r="18" spans="1:32" s="13" customFormat="1" ht="18.75" customHeight="1">
      <c r="A18" s="210" t="s">
        <v>79</v>
      </c>
      <c r="B18" s="210"/>
      <c r="C18" s="210"/>
      <c r="D18" s="210"/>
      <c r="E18" s="210"/>
      <c r="F18" s="210"/>
      <c r="G18" s="210"/>
      <c r="H18" s="210"/>
      <c r="I18" s="210"/>
      <c r="J18" s="210"/>
      <c r="K18" s="210"/>
      <c r="L18" s="210"/>
      <c r="M18" s="210"/>
      <c r="N18" s="210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</row>
    <row r="19" spans="1:32" s="13" customFormat="1" ht="18.75" customHeight="1">
      <c r="A19" s="188" t="s">
        <v>378</v>
      </c>
      <c r="B19" s="188"/>
      <c r="C19" s="188"/>
      <c r="D19" s="188"/>
      <c r="E19" s="188"/>
      <c r="F19" s="188"/>
      <c r="G19" s="188"/>
      <c r="H19" s="188"/>
      <c r="I19" s="188"/>
      <c r="J19" s="188"/>
      <c r="K19" s="188"/>
      <c r="L19" s="188"/>
      <c r="M19" s="188"/>
      <c r="N19" s="188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</row>
    <row r="20" spans="1:32" s="15" customFormat="1" ht="29.25" customHeight="1">
      <c r="A20" s="188" t="s">
        <v>341</v>
      </c>
      <c r="B20" s="189"/>
      <c r="C20" s="189"/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</row>
    <row r="21" spans="1:32" s="15" customFormat="1" ht="21" customHeight="1">
      <c r="A21" s="188" t="s">
        <v>270</v>
      </c>
      <c r="B21" s="189"/>
      <c r="C21" s="189"/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</row>
    <row r="22" spans="1:236" s="16" customFormat="1" ht="30.75" customHeight="1">
      <c r="A22" s="188" t="s">
        <v>81</v>
      </c>
      <c r="B22" s="189"/>
      <c r="C22" s="189"/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88"/>
      <c r="AH22" s="188"/>
      <c r="AI22" s="188"/>
      <c r="AJ22" s="188"/>
      <c r="AK22" s="188"/>
      <c r="AL22" s="188"/>
      <c r="AM22" s="188"/>
      <c r="AN22" s="188"/>
      <c r="AO22" s="188"/>
      <c r="AP22" s="188"/>
      <c r="AQ22" s="188"/>
      <c r="AR22" s="188"/>
      <c r="AS22" s="188"/>
      <c r="AT22" s="188"/>
      <c r="AU22" s="188"/>
      <c r="AV22" s="188"/>
      <c r="AW22" s="188"/>
      <c r="AX22" s="188"/>
      <c r="AY22" s="188"/>
      <c r="AZ22" s="188"/>
      <c r="BA22" s="188"/>
      <c r="BB22" s="188"/>
      <c r="BC22" s="188"/>
      <c r="BD22" s="188"/>
      <c r="BE22" s="188"/>
      <c r="BF22" s="188"/>
      <c r="BG22" s="188"/>
      <c r="BH22" s="188"/>
      <c r="BI22" s="188"/>
      <c r="BJ22" s="188"/>
      <c r="BK22" s="188"/>
      <c r="BL22" s="188"/>
      <c r="BM22" s="188"/>
      <c r="BN22" s="188"/>
      <c r="BO22" s="188"/>
      <c r="BP22" s="188"/>
      <c r="BQ22" s="188"/>
      <c r="BR22" s="188"/>
      <c r="BS22" s="188"/>
      <c r="BT22" s="188"/>
      <c r="BU22" s="188"/>
      <c r="BV22" s="188"/>
      <c r="BW22" s="188"/>
      <c r="BX22" s="188"/>
      <c r="BY22" s="188"/>
      <c r="BZ22" s="188"/>
      <c r="CA22" s="188"/>
      <c r="CB22" s="188"/>
      <c r="CC22" s="188"/>
      <c r="CD22" s="188"/>
      <c r="CE22" s="188"/>
      <c r="CF22" s="188"/>
      <c r="CG22" s="188"/>
      <c r="CH22" s="188"/>
      <c r="CI22" s="188"/>
      <c r="CJ22" s="188"/>
      <c r="CK22" s="188"/>
      <c r="CL22" s="188"/>
      <c r="CM22" s="188"/>
      <c r="CN22" s="188"/>
      <c r="CO22" s="188"/>
      <c r="CP22" s="188"/>
      <c r="CQ22" s="188"/>
      <c r="CR22" s="188"/>
      <c r="CS22" s="188"/>
      <c r="CT22" s="188"/>
      <c r="CU22" s="188"/>
      <c r="CV22" s="188"/>
      <c r="CW22" s="188"/>
      <c r="CX22" s="188"/>
      <c r="CY22" s="188"/>
      <c r="CZ22" s="188"/>
      <c r="DA22" s="188"/>
      <c r="DB22" s="188"/>
      <c r="DC22" s="188"/>
      <c r="DD22" s="188"/>
      <c r="DE22" s="188"/>
      <c r="DF22" s="188"/>
      <c r="DG22" s="188"/>
      <c r="DH22" s="188"/>
      <c r="DI22" s="188"/>
      <c r="DJ22" s="188"/>
      <c r="DK22" s="188"/>
      <c r="DL22" s="188"/>
      <c r="DM22" s="188"/>
      <c r="DN22" s="188"/>
      <c r="DO22" s="188"/>
      <c r="DP22" s="188"/>
      <c r="DQ22" s="188"/>
      <c r="DR22" s="188"/>
      <c r="DS22" s="188"/>
      <c r="DT22" s="188"/>
      <c r="DU22" s="188"/>
      <c r="DV22" s="188"/>
      <c r="DW22" s="188"/>
      <c r="DX22" s="188"/>
      <c r="DY22" s="188"/>
      <c r="DZ22" s="188"/>
      <c r="EA22" s="188"/>
      <c r="EB22" s="188"/>
      <c r="EC22" s="188"/>
      <c r="ED22" s="188"/>
      <c r="EE22" s="188"/>
      <c r="EF22" s="188"/>
      <c r="EG22" s="188"/>
      <c r="EH22" s="188"/>
      <c r="EI22" s="188"/>
      <c r="EJ22" s="188"/>
      <c r="EK22" s="188"/>
      <c r="EL22" s="188"/>
      <c r="EM22" s="188"/>
      <c r="EN22" s="188"/>
      <c r="EO22" s="188"/>
      <c r="EP22" s="188"/>
      <c r="EQ22" s="188"/>
      <c r="ER22" s="188"/>
      <c r="ES22" s="188"/>
      <c r="ET22" s="188"/>
      <c r="EU22" s="188"/>
      <c r="EV22" s="188"/>
      <c r="EW22" s="188"/>
      <c r="EX22" s="188"/>
      <c r="EY22" s="188"/>
      <c r="EZ22" s="188"/>
      <c r="FA22" s="188"/>
      <c r="FB22" s="188"/>
      <c r="FC22" s="188"/>
      <c r="FD22" s="188"/>
      <c r="FE22" s="188"/>
      <c r="FF22" s="188"/>
      <c r="FG22" s="188"/>
      <c r="FH22" s="188"/>
      <c r="FI22" s="188"/>
      <c r="FJ22" s="188"/>
      <c r="FK22" s="188"/>
      <c r="FL22" s="188"/>
      <c r="FM22" s="188"/>
      <c r="FN22" s="188"/>
      <c r="FO22" s="188"/>
      <c r="FP22" s="188"/>
      <c r="FQ22" s="188"/>
      <c r="FR22" s="188"/>
      <c r="FS22" s="188"/>
      <c r="FT22" s="188"/>
      <c r="FU22" s="188"/>
      <c r="FV22" s="188"/>
      <c r="FW22" s="188"/>
      <c r="FX22" s="188"/>
      <c r="FY22" s="188"/>
      <c r="FZ22" s="188"/>
      <c r="GA22" s="188"/>
      <c r="GB22" s="188"/>
      <c r="GC22" s="188"/>
      <c r="GD22" s="188"/>
      <c r="GE22" s="188"/>
      <c r="GF22" s="188"/>
      <c r="GG22" s="188"/>
      <c r="GH22" s="188"/>
      <c r="GI22" s="188"/>
      <c r="GJ22" s="188"/>
      <c r="GK22" s="188"/>
      <c r="GL22" s="188"/>
      <c r="GM22" s="188"/>
      <c r="GN22" s="188"/>
      <c r="GO22" s="188"/>
      <c r="GP22" s="188"/>
      <c r="GQ22" s="188"/>
      <c r="GR22" s="188"/>
      <c r="GS22" s="188"/>
      <c r="GT22" s="188"/>
      <c r="GU22" s="188"/>
      <c r="GV22" s="188"/>
      <c r="GW22" s="188"/>
      <c r="GX22" s="188"/>
      <c r="GY22" s="188"/>
      <c r="GZ22" s="188"/>
      <c r="HA22" s="188"/>
      <c r="HB22" s="188"/>
      <c r="HC22" s="188"/>
      <c r="HD22" s="188"/>
      <c r="HE22" s="188"/>
      <c r="HF22" s="188"/>
      <c r="HG22" s="188"/>
      <c r="HH22" s="188"/>
      <c r="HI22" s="188"/>
      <c r="HJ22" s="188"/>
      <c r="HK22" s="188"/>
      <c r="HL22" s="188"/>
      <c r="HM22" s="188"/>
      <c r="HN22" s="188"/>
      <c r="HO22" s="188"/>
      <c r="HP22" s="188"/>
      <c r="HQ22" s="188"/>
      <c r="HR22" s="188"/>
      <c r="HS22" s="188"/>
      <c r="HT22" s="188"/>
      <c r="HU22" s="188"/>
      <c r="HV22" s="188"/>
      <c r="HW22" s="188"/>
      <c r="HX22" s="188"/>
      <c r="HY22" s="188"/>
      <c r="HZ22" s="188"/>
      <c r="IA22" s="188"/>
      <c r="IB22" s="14"/>
    </row>
    <row r="23" spans="1:236" s="15" customFormat="1" ht="24.75" customHeight="1">
      <c r="A23" s="188" t="s">
        <v>272</v>
      </c>
      <c r="B23" s="189"/>
      <c r="C23" s="189"/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</row>
    <row r="24" spans="1:236" s="15" customFormat="1" ht="24.75" customHeight="1">
      <c r="A24" s="188" t="s">
        <v>271</v>
      </c>
      <c r="B24" s="189"/>
      <c r="C24" s="189"/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</row>
    <row r="25" spans="1:14" ht="15">
      <c r="A25" s="195" t="s">
        <v>68</v>
      </c>
      <c r="B25" s="195"/>
      <c r="C25" s="195"/>
      <c r="D25" s="195"/>
      <c r="E25" s="195"/>
      <c r="F25" s="195"/>
      <c r="G25" s="195"/>
      <c r="H25" s="195"/>
      <c r="I25" s="195"/>
      <c r="J25" s="195"/>
      <c r="K25" s="195"/>
      <c r="L25" s="195"/>
      <c r="M25" s="195"/>
      <c r="N25" s="195"/>
    </row>
    <row r="26" spans="1:14" ht="15">
      <c r="A26" s="195" t="s">
        <v>372</v>
      </c>
      <c r="B26" s="195"/>
      <c r="C26" s="195"/>
      <c r="D26" s="195"/>
      <c r="E26" s="195"/>
      <c r="F26" s="195"/>
      <c r="G26" s="195"/>
      <c r="H26" s="195"/>
      <c r="I26" s="195"/>
      <c r="J26" s="195"/>
      <c r="K26" s="195"/>
      <c r="L26" s="195"/>
      <c r="M26" s="195"/>
      <c r="N26" s="195"/>
    </row>
    <row r="27" ht="15">
      <c r="N27" s="3" t="s">
        <v>0</v>
      </c>
    </row>
    <row r="28" spans="1:14" ht="15">
      <c r="A28" s="191" t="s">
        <v>1</v>
      </c>
      <c r="B28" s="191" t="s">
        <v>2</v>
      </c>
      <c r="C28" s="191" t="s">
        <v>344</v>
      </c>
      <c r="D28" s="191"/>
      <c r="E28" s="191"/>
      <c r="F28" s="191"/>
      <c r="G28" s="191" t="s">
        <v>345</v>
      </c>
      <c r="H28" s="191"/>
      <c r="I28" s="191"/>
      <c r="J28" s="191"/>
      <c r="K28" s="191" t="s">
        <v>346</v>
      </c>
      <c r="L28" s="191"/>
      <c r="M28" s="191"/>
      <c r="N28" s="191"/>
    </row>
    <row r="29" spans="1:14" ht="68.25" customHeight="1">
      <c r="A29" s="191"/>
      <c r="B29" s="191"/>
      <c r="C29" s="4" t="s">
        <v>3</v>
      </c>
      <c r="D29" s="4" t="s">
        <v>4</v>
      </c>
      <c r="E29" s="4" t="s">
        <v>5</v>
      </c>
      <c r="F29" s="4" t="s">
        <v>51</v>
      </c>
      <c r="G29" s="4" t="s">
        <v>3</v>
      </c>
      <c r="H29" s="4" t="s">
        <v>4</v>
      </c>
      <c r="I29" s="4" t="s">
        <v>5</v>
      </c>
      <c r="J29" s="4" t="s">
        <v>49</v>
      </c>
      <c r="K29" s="4" t="s">
        <v>3</v>
      </c>
      <c r="L29" s="4" t="s">
        <v>4</v>
      </c>
      <c r="M29" s="4" t="s">
        <v>5</v>
      </c>
      <c r="N29" s="4" t="s">
        <v>50</v>
      </c>
    </row>
    <row r="30" spans="1:14" ht="15">
      <c r="A30" s="4">
        <v>1</v>
      </c>
      <c r="B30" s="4">
        <v>2</v>
      </c>
      <c r="C30" s="4">
        <v>3</v>
      </c>
      <c r="D30" s="4">
        <v>4</v>
      </c>
      <c r="E30" s="4">
        <v>5</v>
      </c>
      <c r="F30" s="4">
        <v>6</v>
      </c>
      <c r="G30" s="4">
        <v>7</v>
      </c>
      <c r="H30" s="4">
        <v>8</v>
      </c>
      <c r="I30" s="4">
        <v>9</v>
      </c>
      <c r="J30" s="4">
        <v>10</v>
      </c>
      <c r="K30" s="4">
        <v>11</v>
      </c>
      <c r="L30" s="4">
        <v>12</v>
      </c>
      <c r="M30" s="4">
        <v>13</v>
      </c>
      <c r="N30" s="4">
        <v>14</v>
      </c>
    </row>
    <row r="31" spans="1:14" ht="30">
      <c r="A31" s="4">
        <v>25010000</v>
      </c>
      <c r="B31" s="5" t="s">
        <v>7</v>
      </c>
      <c r="C31" s="31">
        <v>8401819</v>
      </c>
      <c r="D31" s="31" t="s">
        <v>8</v>
      </c>
      <c r="E31" s="31" t="s">
        <v>8</v>
      </c>
      <c r="F31" s="31">
        <f>C31</f>
        <v>8401819</v>
      </c>
      <c r="G31" s="31">
        <v>9746220</v>
      </c>
      <c r="H31" s="31" t="s">
        <v>8</v>
      </c>
      <c r="I31" s="31" t="s">
        <v>8</v>
      </c>
      <c r="J31" s="31">
        <f>G31</f>
        <v>9746220</v>
      </c>
      <c r="K31" s="31">
        <v>11473800</v>
      </c>
      <c r="L31" s="31" t="s">
        <v>8</v>
      </c>
      <c r="M31" s="31" t="s">
        <v>8</v>
      </c>
      <c r="N31" s="31">
        <f>K31</f>
        <v>11473800</v>
      </c>
    </row>
    <row r="32" spans="1:14" ht="30">
      <c r="A32" s="4" t="s">
        <v>160</v>
      </c>
      <c r="B32" s="5" t="s">
        <v>158</v>
      </c>
      <c r="C32" s="31" t="s">
        <v>8</v>
      </c>
      <c r="D32" s="31"/>
      <c r="E32" s="31"/>
      <c r="F32" s="31"/>
      <c r="G32" s="31" t="s">
        <v>8</v>
      </c>
      <c r="H32" s="158"/>
      <c r="I32" s="31"/>
      <c r="J32" s="31"/>
      <c r="K32" s="31" t="s">
        <v>8</v>
      </c>
      <c r="L32" s="31"/>
      <c r="M32" s="31"/>
      <c r="N32" s="31"/>
    </row>
    <row r="33" spans="1:14" ht="45">
      <c r="A33" s="4" t="s">
        <v>161</v>
      </c>
      <c r="B33" s="5" t="s">
        <v>159</v>
      </c>
      <c r="C33" s="31" t="s">
        <v>8</v>
      </c>
      <c r="D33" s="31"/>
      <c r="E33" s="31"/>
      <c r="F33" s="31"/>
      <c r="G33" s="31" t="s">
        <v>8</v>
      </c>
      <c r="H33" s="158"/>
      <c r="I33" s="31"/>
      <c r="J33" s="31"/>
      <c r="K33" s="31" t="s">
        <v>8</v>
      </c>
      <c r="L33" s="31"/>
      <c r="M33" s="31"/>
      <c r="N33" s="31"/>
    </row>
    <row r="34" spans="1:14" ht="30">
      <c r="A34" s="4">
        <v>25020100</v>
      </c>
      <c r="B34" s="5" t="s">
        <v>157</v>
      </c>
      <c r="C34" s="31" t="s">
        <v>8</v>
      </c>
      <c r="D34" s="31" t="s">
        <v>6</v>
      </c>
      <c r="E34" s="31" t="s">
        <v>6</v>
      </c>
      <c r="F34" s="31"/>
      <c r="G34" s="31" t="s">
        <v>8</v>
      </c>
      <c r="H34" s="158"/>
      <c r="I34" s="31" t="s">
        <v>6</v>
      </c>
      <c r="J34" s="31"/>
      <c r="K34" s="31" t="s">
        <v>8</v>
      </c>
      <c r="L34" s="31" t="s">
        <v>6</v>
      </c>
      <c r="M34" s="31" t="s">
        <v>6</v>
      </c>
      <c r="N34" s="31"/>
    </row>
    <row r="35" spans="1:14" ht="75">
      <c r="A35" s="4">
        <v>25020200</v>
      </c>
      <c r="B35" s="5" t="s">
        <v>77</v>
      </c>
      <c r="C35" s="31" t="s">
        <v>8</v>
      </c>
      <c r="D35" s="31"/>
      <c r="E35" s="31"/>
      <c r="F35" s="31">
        <f>D35</f>
        <v>0</v>
      </c>
      <c r="G35" s="31" t="s">
        <v>8</v>
      </c>
      <c r="H35" s="31">
        <v>0</v>
      </c>
      <c r="I35" s="31">
        <v>0</v>
      </c>
      <c r="J35" s="31">
        <f>H35</f>
        <v>0</v>
      </c>
      <c r="K35" s="31" t="s">
        <v>8</v>
      </c>
      <c r="L35" s="31">
        <v>0</v>
      </c>
      <c r="M35" s="31">
        <v>0</v>
      </c>
      <c r="N35" s="31">
        <f>L35</f>
        <v>0</v>
      </c>
    </row>
    <row r="36" spans="1:14" ht="45">
      <c r="A36" s="4">
        <v>602400</v>
      </c>
      <c r="B36" s="5" t="s">
        <v>76</v>
      </c>
      <c r="C36" s="31" t="s">
        <v>8</v>
      </c>
      <c r="D36" s="31">
        <v>7999</v>
      </c>
      <c r="E36" s="31">
        <v>7999</v>
      </c>
      <c r="F36" s="31">
        <f>D36</f>
        <v>7999</v>
      </c>
      <c r="G36" s="31" t="s">
        <v>8</v>
      </c>
      <c r="H36" s="31">
        <v>156000</v>
      </c>
      <c r="I36" s="31">
        <v>156000</v>
      </c>
      <c r="J36" s="31">
        <f>H36</f>
        <v>156000</v>
      </c>
      <c r="K36" s="31" t="s">
        <v>8</v>
      </c>
      <c r="L36" s="31">
        <v>0</v>
      </c>
      <c r="M36" s="31">
        <v>0</v>
      </c>
      <c r="N36" s="31">
        <f>L36</f>
        <v>0</v>
      </c>
    </row>
    <row r="37" spans="1:14" ht="15">
      <c r="A37" s="4" t="s">
        <v>6</v>
      </c>
      <c r="B37" s="4" t="s">
        <v>9</v>
      </c>
      <c r="C37" s="31">
        <f>C31</f>
        <v>8401819</v>
      </c>
      <c r="D37" s="31">
        <f>SUM(D32:D36)</f>
        <v>7999</v>
      </c>
      <c r="E37" s="31">
        <f>SUM(E32:E36)</f>
        <v>7999</v>
      </c>
      <c r="F37" s="31">
        <f>SUM(F31:F36)</f>
        <v>8409818</v>
      </c>
      <c r="G37" s="31">
        <f>G31</f>
        <v>9746220</v>
      </c>
      <c r="H37" s="31">
        <f>SUM(H32:H36)</f>
        <v>156000</v>
      </c>
      <c r="I37" s="31">
        <f>SUM(I32:I36)</f>
        <v>156000</v>
      </c>
      <c r="J37" s="31">
        <f>SUM(J31:J36)</f>
        <v>9902220</v>
      </c>
      <c r="K37" s="31">
        <f>K31</f>
        <v>11473800</v>
      </c>
      <c r="L37" s="31">
        <f>SUM(L32:L36)</f>
        <v>0</v>
      </c>
      <c r="M37" s="31">
        <f>SUM(M32:M36)</f>
        <v>0</v>
      </c>
      <c r="N37" s="31">
        <f>SUM(N31:N36)</f>
        <v>11473800</v>
      </c>
    </row>
    <row r="39" spans="1:10" ht="15">
      <c r="A39" s="206" t="s">
        <v>347</v>
      </c>
      <c r="B39" s="206"/>
      <c r="C39" s="206"/>
      <c r="D39" s="206"/>
      <c r="E39" s="206"/>
      <c r="F39" s="206"/>
      <c r="G39" s="206"/>
      <c r="H39" s="206"/>
      <c r="I39" s="206"/>
      <c r="J39" s="206"/>
    </row>
    <row r="40" ht="15">
      <c r="J40" s="3" t="s">
        <v>0</v>
      </c>
    </row>
    <row r="41" spans="1:10" ht="15">
      <c r="A41" s="191" t="s">
        <v>1</v>
      </c>
      <c r="B41" s="191" t="s">
        <v>2</v>
      </c>
      <c r="C41" s="191" t="s">
        <v>89</v>
      </c>
      <c r="D41" s="191"/>
      <c r="E41" s="191"/>
      <c r="F41" s="191"/>
      <c r="G41" s="191" t="s">
        <v>348</v>
      </c>
      <c r="H41" s="191"/>
      <c r="I41" s="191"/>
      <c r="J41" s="191"/>
    </row>
    <row r="42" spans="1:10" ht="60.75" customHeight="1">
      <c r="A42" s="191"/>
      <c r="B42" s="191"/>
      <c r="C42" s="4" t="s">
        <v>3</v>
      </c>
      <c r="D42" s="4" t="s">
        <v>4</v>
      </c>
      <c r="E42" s="4" t="s">
        <v>5</v>
      </c>
      <c r="F42" s="4" t="s">
        <v>51</v>
      </c>
      <c r="G42" s="4" t="s">
        <v>3</v>
      </c>
      <c r="H42" s="4" t="s">
        <v>4</v>
      </c>
      <c r="I42" s="4" t="s">
        <v>5</v>
      </c>
      <c r="J42" s="4" t="s">
        <v>49</v>
      </c>
    </row>
    <row r="43" spans="1:10" ht="15">
      <c r="A43" s="4">
        <v>1</v>
      </c>
      <c r="B43" s="4">
        <v>2</v>
      </c>
      <c r="C43" s="4">
        <v>3</v>
      </c>
      <c r="D43" s="4">
        <v>4</v>
      </c>
      <c r="E43" s="4">
        <v>5</v>
      </c>
      <c r="F43" s="4">
        <v>6</v>
      </c>
      <c r="G43" s="4">
        <v>7</v>
      </c>
      <c r="H43" s="4">
        <v>8</v>
      </c>
      <c r="I43" s="4">
        <v>9</v>
      </c>
      <c r="J43" s="4">
        <v>10</v>
      </c>
    </row>
    <row r="44" spans="1:10" ht="30">
      <c r="A44" s="5" t="s">
        <v>6</v>
      </c>
      <c r="B44" s="5" t="s">
        <v>7</v>
      </c>
      <c r="C44" s="39">
        <v>12311600</v>
      </c>
      <c r="D44" s="4" t="s">
        <v>8</v>
      </c>
      <c r="E44" s="4" t="s">
        <v>6</v>
      </c>
      <c r="F44" s="39">
        <f>C44</f>
        <v>12311600</v>
      </c>
      <c r="G44" s="39">
        <v>13169000</v>
      </c>
      <c r="H44" s="4" t="s">
        <v>8</v>
      </c>
      <c r="I44" s="4" t="s">
        <v>6</v>
      </c>
      <c r="J44" s="38">
        <f>G44</f>
        <v>13169000</v>
      </c>
    </row>
    <row r="45" spans="1:10" ht="30">
      <c r="A45" s="4" t="s">
        <v>160</v>
      </c>
      <c r="B45" s="5" t="s">
        <v>158</v>
      </c>
      <c r="C45" s="4"/>
      <c r="D45" s="4"/>
      <c r="E45" s="4"/>
      <c r="F45" s="4"/>
      <c r="G45" s="4"/>
      <c r="H45" s="4"/>
      <c r="I45" s="4"/>
      <c r="J45" s="5"/>
    </row>
    <row r="46" spans="1:10" ht="45">
      <c r="A46" s="4" t="s">
        <v>161</v>
      </c>
      <c r="B46" s="5" t="s">
        <v>159</v>
      </c>
      <c r="C46" s="4"/>
      <c r="D46" s="4"/>
      <c r="E46" s="4"/>
      <c r="F46" s="4"/>
      <c r="G46" s="4"/>
      <c r="H46" s="4"/>
      <c r="I46" s="4"/>
      <c r="J46" s="5"/>
    </row>
    <row r="47" spans="1:10" ht="30">
      <c r="A47" s="4">
        <v>25020100</v>
      </c>
      <c r="B47" s="5" t="s">
        <v>157</v>
      </c>
      <c r="C47" s="4" t="s">
        <v>8</v>
      </c>
      <c r="D47" s="4" t="s">
        <v>6</v>
      </c>
      <c r="E47" s="4" t="s">
        <v>6</v>
      </c>
      <c r="F47" s="4" t="s">
        <v>6</v>
      </c>
      <c r="G47" s="4" t="s">
        <v>8</v>
      </c>
      <c r="H47" s="4" t="s">
        <v>6</v>
      </c>
      <c r="I47" s="4" t="s">
        <v>6</v>
      </c>
      <c r="J47" s="5" t="s">
        <v>6</v>
      </c>
    </row>
    <row r="48" spans="1:10" ht="75">
      <c r="A48" s="4">
        <v>25020200</v>
      </c>
      <c r="B48" s="5" t="s">
        <v>77</v>
      </c>
      <c r="C48" s="4" t="s">
        <v>8</v>
      </c>
      <c r="D48" s="4" t="s">
        <v>6</v>
      </c>
      <c r="E48" s="4" t="s">
        <v>6</v>
      </c>
      <c r="F48" s="4" t="s">
        <v>6</v>
      </c>
      <c r="G48" s="4" t="s">
        <v>8</v>
      </c>
      <c r="H48" s="4" t="s">
        <v>6</v>
      </c>
      <c r="I48" s="4" t="s">
        <v>6</v>
      </c>
      <c r="J48" s="5" t="s">
        <v>6</v>
      </c>
    </row>
    <row r="49" spans="1:10" ht="45">
      <c r="A49" s="4">
        <v>602400</v>
      </c>
      <c r="B49" s="5" t="s">
        <v>76</v>
      </c>
      <c r="C49" s="4" t="s">
        <v>8</v>
      </c>
      <c r="D49" s="4" t="s">
        <v>6</v>
      </c>
      <c r="E49" s="4" t="s">
        <v>6</v>
      </c>
      <c r="F49" s="4" t="s">
        <v>6</v>
      </c>
      <c r="G49" s="4" t="s">
        <v>8</v>
      </c>
      <c r="H49" s="4" t="s">
        <v>6</v>
      </c>
      <c r="I49" s="4" t="s">
        <v>6</v>
      </c>
      <c r="J49" s="5" t="s">
        <v>6</v>
      </c>
    </row>
    <row r="50" spans="1:10" ht="15">
      <c r="A50" s="5" t="s">
        <v>6</v>
      </c>
      <c r="B50" s="4" t="s">
        <v>9</v>
      </c>
      <c r="C50" s="38">
        <f>C44</f>
        <v>12311600</v>
      </c>
      <c r="D50" s="5">
        <v>0</v>
      </c>
      <c r="E50" s="5" t="s">
        <v>6</v>
      </c>
      <c r="F50" s="38">
        <f>C50+D50</f>
        <v>12311600</v>
      </c>
      <c r="G50" s="38">
        <f>G44</f>
        <v>13169000</v>
      </c>
      <c r="H50" s="38">
        <v>0</v>
      </c>
      <c r="I50" s="38" t="str">
        <f>I44</f>
        <v> </v>
      </c>
      <c r="J50" s="38">
        <f>J44</f>
        <v>13169000</v>
      </c>
    </row>
    <row r="53" spans="1:14" ht="15">
      <c r="A53" s="195" t="s">
        <v>10</v>
      </c>
      <c r="B53" s="195"/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</row>
    <row r="54" spans="1:14" ht="15">
      <c r="A54" s="195" t="s">
        <v>349</v>
      </c>
      <c r="B54" s="195"/>
      <c r="C54" s="195"/>
      <c r="D54" s="195"/>
      <c r="E54" s="195"/>
      <c r="F54" s="195"/>
      <c r="G54" s="195"/>
      <c r="H54" s="195"/>
      <c r="I54" s="195"/>
      <c r="J54" s="195"/>
      <c r="K54" s="195"/>
      <c r="L54" s="195"/>
      <c r="M54" s="195"/>
      <c r="N54" s="195"/>
    </row>
    <row r="55" spans="1:14" ht="15">
      <c r="A55" s="3"/>
      <c r="N55" s="3" t="s">
        <v>0</v>
      </c>
    </row>
    <row r="56" spans="1:14" ht="21.75" customHeight="1">
      <c r="A56" s="191" t="s">
        <v>11</v>
      </c>
      <c r="B56" s="191" t="s">
        <v>2</v>
      </c>
      <c r="C56" s="191" t="s">
        <v>344</v>
      </c>
      <c r="D56" s="191"/>
      <c r="E56" s="191"/>
      <c r="F56" s="191"/>
      <c r="G56" s="207" t="s">
        <v>345</v>
      </c>
      <c r="H56" s="207"/>
      <c r="I56" s="207"/>
      <c r="J56" s="207"/>
      <c r="K56" s="191" t="s">
        <v>346</v>
      </c>
      <c r="L56" s="191"/>
      <c r="M56" s="191"/>
      <c r="N56" s="191"/>
    </row>
    <row r="57" spans="1:14" ht="63" customHeight="1">
      <c r="A57" s="191"/>
      <c r="B57" s="191"/>
      <c r="C57" s="4" t="s">
        <v>3</v>
      </c>
      <c r="D57" s="4" t="s">
        <v>4</v>
      </c>
      <c r="E57" s="4" t="s">
        <v>5</v>
      </c>
      <c r="F57" s="4" t="s">
        <v>51</v>
      </c>
      <c r="G57" s="4" t="s">
        <v>3</v>
      </c>
      <c r="H57" s="4" t="s">
        <v>4</v>
      </c>
      <c r="I57" s="4" t="s">
        <v>5</v>
      </c>
      <c r="J57" s="4" t="s">
        <v>49</v>
      </c>
      <c r="K57" s="4" t="s">
        <v>3</v>
      </c>
      <c r="L57" s="4" t="s">
        <v>4</v>
      </c>
      <c r="M57" s="4" t="s">
        <v>5</v>
      </c>
      <c r="N57" s="4" t="s">
        <v>50</v>
      </c>
    </row>
    <row r="58" spans="1:14" ht="15">
      <c r="A58" s="4">
        <v>1</v>
      </c>
      <c r="B58" s="4">
        <v>2</v>
      </c>
      <c r="C58" s="4">
        <v>3</v>
      </c>
      <c r="D58" s="4">
        <v>4</v>
      </c>
      <c r="E58" s="4">
        <v>5</v>
      </c>
      <c r="F58" s="4">
        <v>6</v>
      </c>
      <c r="G58" s="4">
        <v>7</v>
      </c>
      <c r="H58" s="4">
        <v>8</v>
      </c>
      <c r="I58" s="4">
        <v>9</v>
      </c>
      <c r="J58" s="4">
        <v>10</v>
      </c>
      <c r="K58" s="4">
        <v>11</v>
      </c>
      <c r="L58" s="4">
        <v>12</v>
      </c>
      <c r="M58" s="4">
        <v>13</v>
      </c>
      <c r="N58" s="4">
        <v>14</v>
      </c>
    </row>
    <row r="59" spans="1:14" ht="15">
      <c r="A59" s="20">
        <v>2111</v>
      </c>
      <c r="B59" s="18" t="s">
        <v>98</v>
      </c>
      <c r="C59" s="39">
        <v>6074300</v>
      </c>
      <c r="D59" s="39"/>
      <c r="E59" s="39"/>
      <c r="F59" s="39">
        <f>C59+D59</f>
        <v>6074300</v>
      </c>
      <c r="G59" s="39">
        <v>6892700</v>
      </c>
      <c r="H59" s="39"/>
      <c r="I59" s="39"/>
      <c r="J59" s="39">
        <f>G59+H59</f>
        <v>6892700</v>
      </c>
      <c r="K59" s="39">
        <v>8174600</v>
      </c>
      <c r="L59" s="39"/>
      <c r="M59" s="39"/>
      <c r="N59" s="39">
        <f>K59+L59</f>
        <v>8174600</v>
      </c>
    </row>
    <row r="60" spans="1:14" ht="15">
      <c r="A60" s="20">
        <v>2120</v>
      </c>
      <c r="B60" s="18" t="s">
        <v>99</v>
      </c>
      <c r="C60" s="39">
        <v>1300856</v>
      </c>
      <c r="D60" s="39"/>
      <c r="E60" s="39"/>
      <c r="F60" s="39">
        <f aca="true" t="shared" si="0" ref="F60:F67">C60+D60</f>
        <v>1300856</v>
      </c>
      <c r="G60" s="39">
        <v>1491900</v>
      </c>
      <c r="H60" s="39"/>
      <c r="I60" s="39"/>
      <c r="J60" s="39">
        <f aca="true" t="shared" si="1" ref="J60:J68">G60+H60</f>
        <v>1491900</v>
      </c>
      <c r="K60" s="39">
        <v>1798800</v>
      </c>
      <c r="L60" s="39"/>
      <c r="M60" s="39"/>
      <c r="N60" s="39">
        <f aca="true" t="shared" si="2" ref="N60:N67">K60+L60</f>
        <v>1798800</v>
      </c>
    </row>
    <row r="61" spans="1:14" ht="26.25">
      <c r="A61" s="20">
        <v>2210</v>
      </c>
      <c r="B61" s="18" t="s">
        <v>100</v>
      </c>
      <c r="C61" s="39">
        <v>296041</v>
      </c>
      <c r="D61" s="39"/>
      <c r="E61" s="39"/>
      <c r="F61" s="39">
        <f t="shared" si="0"/>
        <v>296041</v>
      </c>
      <c r="G61" s="39">
        <v>519766</v>
      </c>
      <c r="H61" s="39"/>
      <c r="I61" s="39"/>
      <c r="J61" s="39">
        <f t="shared" si="1"/>
        <v>519766</v>
      </c>
      <c r="K61" s="39">
        <v>694800</v>
      </c>
      <c r="L61" s="39"/>
      <c r="M61" s="39"/>
      <c r="N61" s="39">
        <f t="shared" si="2"/>
        <v>694800</v>
      </c>
    </row>
    <row r="62" spans="1:14" ht="15">
      <c r="A62" s="20">
        <v>2240</v>
      </c>
      <c r="B62" s="18" t="s">
        <v>103</v>
      </c>
      <c r="C62" s="39">
        <v>240500</v>
      </c>
      <c r="D62" s="39"/>
      <c r="E62" s="39"/>
      <c r="F62" s="39">
        <f t="shared" si="0"/>
        <v>240500</v>
      </c>
      <c r="G62" s="39">
        <v>406040</v>
      </c>
      <c r="H62" s="39"/>
      <c r="I62" s="39"/>
      <c r="J62" s="39">
        <f t="shared" si="1"/>
        <v>406040</v>
      </c>
      <c r="K62" s="39">
        <v>395300</v>
      </c>
      <c r="L62" s="39"/>
      <c r="M62" s="39"/>
      <c r="N62" s="39">
        <f t="shared" si="2"/>
        <v>395300</v>
      </c>
    </row>
    <row r="63" spans="1:14" ht="15">
      <c r="A63" s="20">
        <v>2250</v>
      </c>
      <c r="B63" s="18" t="s">
        <v>104</v>
      </c>
      <c r="C63" s="39">
        <v>3400</v>
      </c>
      <c r="D63" s="39"/>
      <c r="E63" s="39"/>
      <c r="F63" s="39">
        <f t="shared" si="0"/>
        <v>3400</v>
      </c>
      <c r="G63" s="39">
        <v>5880</v>
      </c>
      <c r="H63" s="39"/>
      <c r="I63" s="39"/>
      <c r="J63" s="39">
        <f t="shared" si="1"/>
        <v>5880</v>
      </c>
      <c r="K63" s="39">
        <v>7700</v>
      </c>
      <c r="L63" s="39"/>
      <c r="M63" s="39"/>
      <c r="N63" s="39">
        <f t="shared" si="2"/>
        <v>7700</v>
      </c>
    </row>
    <row r="64" spans="1:14" ht="26.25">
      <c r="A64" s="20">
        <v>2270</v>
      </c>
      <c r="B64" s="18" t="s">
        <v>105</v>
      </c>
      <c r="C64" s="39">
        <v>483447</v>
      </c>
      <c r="D64" s="39"/>
      <c r="E64" s="39"/>
      <c r="F64" s="39">
        <f t="shared" si="0"/>
        <v>483447</v>
      </c>
      <c r="G64" s="39">
        <v>427000</v>
      </c>
      <c r="H64" s="39"/>
      <c r="I64" s="39"/>
      <c r="J64" s="39">
        <f t="shared" si="1"/>
        <v>427000</v>
      </c>
      <c r="K64" s="39">
        <v>398100</v>
      </c>
      <c r="L64" s="39"/>
      <c r="M64" s="39"/>
      <c r="N64" s="39">
        <f t="shared" si="2"/>
        <v>398100</v>
      </c>
    </row>
    <row r="65" spans="1:14" ht="39">
      <c r="A65" s="20">
        <v>2282</v>
      </c>
      <c r="B65" s="18" t="s">
        <v>106</v>
      </c>
      <c r="C65" s="39">
        <v>2169</v>
      </c>
      <c r="D65" s="39"/>
      <c r="E65" s="39"/>
      <c r="F65" s="39">
        <f t="shared" si="0"/>
        <v>2169</v>
      </c>
      <c r="G65" s="39">
        <v>2340</v>
      </c>
      <c r="H65" s="39"/>
      <c r="I65" s="39"/>
      <c r="J65" s="39">
        <f t="shared" si="1"/>
        <v>2340</v>
      </c>
      <c r="K65" s="39">
        <v>3200</v>
      </c>
      <c r="L65" s="39"/>
      <c r="M65" s="39"/>
      <c r="N65" s="39">
        <f t="shared" si="2"/>
        <v>3200</v>
      </c>
    </row>
    <row r="66" spans="1:14" ht="15">
      <c r="A66" s="20">
        <v>2800</v>
      </c>
      <c r="B66" s="18" t="s">
        <v>108</v>
      </c>
      <c r="C66" s="39">
        <v>1106</v>
      </c>
      <c r="D66" s="39"/>
      <c r="E66" s="39"/>
      <c r="F66" s="39">
        <f t="shared" si="0"/>
        <v>1106</v>
      </c>
      <c r="G66" s="39">
        <v>594</v>
      </c>
      <c r="H66" s="39"/>
      <c r="I66" s="39"/>
      <c r="J66" s="39">
        <f t="shared" si="1"/>
        <v>594</v>
      </c>
      <c r="K66" s="39">
        <v>1300</v>
      </c>
      <c r="L66" s="39"/>
      <c r="M66" s="39"/>
      <c r="N66" s="39">
        <f t="shared" si="2"/>
        <v>1300</v>
      </c>
    </row>
    <row r="67" spans="1:14" ht="26.25">
      <c r="A67" s="20">
        <v>3110</v>
      </c>
      <c r="B67" s="18" t="s">
        <v>109</v>
      </c>
      <c r="C67" s="39"/>
      <c r="D67" s="39">
        <v>7999</v>
      </c>
      <c r="E67" s="39">
        <v>7999</v>
      </c>
      <c r="F67" s="39">
        <f t="shared" si="0"/>
        <v>7999</v>
      </c>
      <c r="G67" s="39"/>
      <c r="H67" s="39">
        <v>156000</v>
      </c>
      <c r="I67" s="39">
        <v>156000</v>
      </c>
      <c r="J67" s="39">
        <f t="shared" si="1"/>
        <v>156000</v>
      </c>
      <c r="K67" s="39"/>
      <c r="L67" s="39"/>
      <c r="M67" s="39"/>
      <c r="N67" s="39">
        <f t="shared" si="2"/>
        <v>0</v>
      </c>
    </row>
    <row r="68" spans="1:14" ht="15">
      <c r="A68" s="4" t="s">
        <v>6</v>
      </c>
      <c r="B68" s="4" t="s">
        <v>9</v>
      </c>
      <c r="C68" s="39">
        <f>SUM(C59:C67)</f>
        <v>8401819</v>
      </c>
      <c r="D68" s="39">
        <f>SUM(D59:D67)</f>
        <v>7999</v>
      </c>
      <c r="E68" s="39">
        <f>SUM(E59:E67)</f>
        <v>7999</v>
      </c>
      <c r="F68" s="39">
        <f>C68+D68</f>
        <v>8409818</v>
      </c>
      <c r="G68" s="39">
        <f>SUM(G59:G67)</f>
        <v>9746220</v>
      </c>
      <c r="H68" s="58">
        <f>SUM(H59:H67)</f>
        <v>156000</v>
      </c>
      <c r="I68" s="58">
        <f>SUM(I59:I67)</f>
        <v>156000</v>
      </c>
      <c r="J68" s="39">
        <f t="shared" si="1"/>
        <v>9902220</v>
      </c>
      <c r="K68" s="39">
        <f>SUM(K59:K67)</f>
        <v>11473800</v>
      </c>
      <c r="L68" s="39">
        <f>SUM(L59:L67)</f>
        <v>0</v>
      </c>
      <c r="M68" s="39">
        <f>SUM(M59:M67)</f>
        <v>0</v>
      </c>
      <c r="N68" s="39">
        <f>K68+L68</f>
        <v>11473800</v>
      </c>
    </row>
    <row r="71" spans="1:14" ht="15">
      <c r="A71" s="200" t="s">
        <v>358</v>
      </c>
      <c r="B71" s="200"/>
      <c r="C71" s="200"/>
      <c r="D71" s="200"/>
      <c r="E71" s="200"/>
      <c r="F71" s="200"/>
      <c r="G71" s="200"/>
      <c r="H71" s="200"/>
      <c r="I71" s="200"/>
      <c r="J71" s="200"/>
      <c r="K71" s="200"/>
      <c r="L71" s="200"/>
      <c r="M71" s="200"/>
      <c r="N71" s="200"/>
    </row>
    <row r="72" ht="15">
      <c r="N72" s="3" t="s">
        <v>0</v>
      </c>
    </row>
    <row r="73" spans="1:14" ht="15" customHeight="1">
      <c r="A73" s="191" t="s">
        <v>12</v>
      </c>
      <c r="B73" s="191" t="s">
        <v>2</v>
      </c>
      <c r="C73" s="191" t="s">
        <v>73</v>
      </c>
      <c r="D73" s="191"/>
      <c r="E73" s="191"/>
      <c r="F73" s="191"/>
      <c r="G73" s="191" t="s">
        <v>74</v>
      </c>
      <c r="H73" s="191"/>
      <c r="I73" s="191"/>
      <c r="J73" s="191"/>
      <c r="K73" s="191" t="s">
        <v>75</v>
      </c>
      <c r="L73" s="191"/>
      <c r="M73" s="191"/>
      <c r="N73" s="191"/>
    </row>
    <row r="74" spans="1:14" ht="58.5" customHeight="1">
      <c r="A74" s="191"/>
      <c r="B74" s="191"/>
      <c r="C74" s="4" t="s">
        <v>3</v>
      </c>
      <c r="D74" s="4" t="s">
        <v>4</v>
      </c>
      <c r="E74" s="4" t="s">
        <v>5</v>
      </c>
      <c r="F74" s="4" t="s">
        <v>51</v>
      </c>
      <c r="G74" s="4" t="s">
        <v>3</v>
      </c>
      <c r="H74" s="4" t="s">
        <v>4</v>
      </c>
      <c r="I74" s="4" t="s">
        <v>5</v>
      </c>
      <c r="J74" s="4" t="s">
        <v>49</v>
      </c>
      <c r="K74" s="4" t="s">
        <v>3</v>
      </c>
      <c r="L74" s="4" t="s">
        <v>4</v>
      </c>
      <c r="M74" s="4" t="s">
        <v>5</v>
      </c>
      <c r="N74" s="4" t="s">
        <v>50</v>
      </c>
    </row>
    <row r="75" spans="1:14" ht="15">
      <c r="A75" s="4">
        <v>1</v>
      </c>
      <c r="B75" s="4">
        <v>2</v>
      </c>
      <c r="C75" s="4">
        <v>3</v>
      </c>
      <c r="D75" s="4">
        <v>4</v>
      </c>
      <c r="E75" s="4">
        <v>5</v>
      </c>
      <c r="F75" s="4">
        <v>6</v>
      </c>
      <c r="G75" s="4">
        <v>7</v>
      </c>
      <c r="H75" s="4">
        <v>8</v>
      </c>
      <c r="I75" s="4">
        <v>9</v>
      </c>
      <c r="J75" s="4">
        <v>10</v>
      </c>
      <c r="K75" s="4">
        <v>11</v>
      </c>
      <c r="L75" s="4">
        <v>12</v>
      </c>
      <c r="M75" s="4">
        <v>13</v>
      </c>
      <c r="N75" s="4">
        <v>14</v>
      </c>
    </row>
    <row r="76" spans="1:14" ht="15">
      <c r="A76" s="5" t="s">
        <v>6</v>
      </c>
      <c r="B76" s="5" t="s">
        <v>6</v>
      </c>
      <c r="C76" s="5" t="s">
        <v>6</v>
      </c>
      <c r="D76" s="5" t="s">
        <v>6</v>
      </c>
      <c r="E76" s="5" t="s">
        <v>6</v>
      </c>
      <c r="F76" s="5" t="s">
        <v>6</v>
      </c>
      <c r="G76" s="5" t="s">
        <v>6</v>
      </c>
      <c r="H76" s="5" t="s">
        <v>6</v>
      </c>
      <c r="I76" s="5" t="s">
        <v>6</v>
      </c>
      <c r="J76" s="5" t="s">
        <v>6</v>
      </c>
      <c r="K76" s="4" t="s">
        <v>6</v>
      </c>
      <c r="L76" s="5" t="s">
        <v>6</v>
      </c>
      <c r="M76" s="5" t="s">
        <v>6</v>
      </c>
      <c r="N76" s="5" t="s">
        <v>6</v>
      </c>
    </row>
    <row r="77" spans="1:14" ht="15">
      <c r="A77" s="4" t="s">
        <v>6</v>
      </c>
      <c r="B77" s="4" t="s">
        <v>9</v>
      </c>
      <c r="C77" s="4" t="s">
        <v>6</v>
      </c>
      <c r="D77" s="4" t="s">
        <v>6</v>
      </c>
      <c r="E77" s="4" t="s">
        <v>6</v>
      </c>
      <c r="F77" s="4" t="s">
        <v>6</v>
      </c>
      <c r="G77" s="4" t="s">
        <v>6</v>
      </c>
      <c r="H77" s="4" t="s">
        <v>6</v>
      </c>
      <c r="I77" s="4" t="s">
        <v>6</v>
      </c>
      <c r="J77" s="4" t="s">
        <v>6</v>
      </c>
      <c r="K77" s="4" t="s">
        <v>6</v>
      </c>
      <c r="L77" s="4" t="s">
        <v>6</v>
      </c>
      <c r="M77" s="4" t="s">
        <v>6</v>
      </c>
      <c r="N77" s="4" t="s">
        <v>6</v>
      </c>
    </row>
    <row r="79" spans="1:10" ht="15">
      <c r="A79" s="206" t="s">
        <v>350</v>
      </c>
      <c r="B79" s="206"/>
      <c r="C79" s="206"/>
      <c r="D79" s="206"/>
      <c r="E79" s="206"/>
      <c r="F79" s="206"/>
      <c r="G79" s="206"/>
      <c r="H79" s="206"/>
      <c r="I79" s="206"/>
      <c r="J79" s="206"/>
    </row>
    <row r="80" ht="15">
      <c r="J80" s="3" t="s">
        <v>0</v>
      </c>
    </row>
    <row r="81" spans="1:10" ht="21.75" customHeight="1">
      <c r="A81" s="191" t="s">
        <v>11</v>
      </c>
      <c r="B81" s="191" t="s">
        <v>2</v>
      </c>
      <c r="C81" s="191" t="s">
        <v>89</v>
      </c>
      <c r="D81" s="191"/>
      <c r="E81" s="191"/>
      <c r="F81" s="191"/>
      <c r="G81" s="191" t="s">
        <v>348</v>
      </c>
      <c r="H81" s="191"/>
      <c r="I81" s="191"/>
      <c r="J81" s="191"/>
    </row>
    <row r="82" spans="1:10" ht="61.5" customHeight="1">
      <c r="A82" s="191"/>
      <c r="B82" s="191"/>
      <c r="C82" s="4" t="s">
        <v>3</v>
      </c>
      <c r="D82" s="4" t="s">
        <v>4</v>
      </c>
      <c r="E82" s="4" t="s">
        <v>5</v>
      </c>
      <c r="F82" s="4" t="s">
        <v>51</v>
      </c>
      <c r="G82" s="4" t="s">
        <v>3</v>
      </c>
      <c r="H82" s="4" t="s">
        <v>4</v>
      </c>
      <c r="I82" s="4" t="s">
        <v>5</v>
      </c>
      <c r="J82" s="4" t="s">
        <v>49</v>
      </c>
    </row>
    <row r="83" spans="1:10" ht="15">
      <c r="A83" s="4">
        <v>1</v>
      </c>
      <c r="B83" s="4">
        <v>2</v>
      </c>
      <c r="C83" s="4">
        <v>3</v>
      </c>
      <c r="D83" s="4">
        <v>4</v>
      </c>
      <c r="E83" s="4">
        <v>5</v>
      </c>
      <c r="F83" s="4">
        <v>6</v>
      </c>
      <c r="G83" s="4">
        <v>7</v>
      </c>
      <c r="H83" s="4">
        <v>8</v>
      </c>
      <c r="I83" s="4">
        <v>9</v>
      </c>
      <c r="J83" s="4">
        <v>10</v>
      </c>
    </row>
    <row r="84" spans="1:14" ht="15">
      <c r="A84" s="20">
        <v>2111</v>
      </c>
      <c r="B84" s="18" t="s">
        <v>98</v>
      </c>
      <c r="C84" s="31">
        <v>8787650</v>
      </c>
      <c r="D84" s="31"/>
      <c r="E84" s="31" t="s">
        <v>6</v>
      </c>
      <c r="F84" s="31">
        <f>C84+D84</f>
        <v>8787650</v>
      </c>
      <c r="G84" s="31">
        <v>9420410</v>
      </c>
      <c r="H84" s="31"/>
      <c r="I84" s="31" t="s">
        <v>6</v>
      </c>
      <c r="J84" s="31">
        <f>G84+H84</f>
        <v>9420410</v>
      </c>
      <c r="K84" s="21" t="s">
        <v>6</v>
      </c>
      <c r="L84" s="22" t="s">
        <v>6</v>
      </c>
      <c r="M84" s="22" t="s">
        <v>6</v>
      </c>
      <c r="N84" s="22" t="s">
        <v>6</v>
      </c>
    </row>
    <row r="85" spans="1:14" ht="15">
      <c r="A85" s="20">
        <v>2120</v>
      </c>
      <c r="B85" s="18" t="s">
        <v>99</v>
      </c>
      <c r="C85" s="127">
        <v>1933280</v>
      </c>
      <c r="D85" s="31"/>
      <c r="E85" s="31"/>
      <c r="F85" s="31">
        <f aca="true" t="shared" si="3" ref="F85:F93">C85+D85</f>
        <v>1933280</v>
      </c>
      <c r="G85" s="127">
        <v>2072490</v>
      </c>
      <c r="H85" s="31"/>
      <c r="I85" s="31"/>
      <c r="J85" s="31">
        <f aca="true" t="shared" si="4" ref="J85:J93">G85+H85</f>
        <v>2072490</v>
      </c>
      <c r="K85" s="21"/>
      <c r="L85" s="22"/>
      <c r="M85" s="22"/>
      <c r="N85" s="22"/>
    </row>
    <row r="86" spans="1:14" ht="26.25">
      <c r="A86" s="20">
        <v>2210</v>
      </c>
      <c r="B86" s="18" t="s">
        <v>100</v>
      </c>
      <c r="C86" s="127">
        <v>731620</v>
      </c>
      <c r="D86" s="31"/>
      <c r="E86" s="31"/>
      <c r="F86" s="31">
        <f t="shared" si="3"/>
        <v>731620</v>
      </c>
      <c r="G86" s="127">
        <v>768940</v>
      </c>
      <c r="H86" s="31"/>
      <c r="I86" s="31"/>
      <c r="J86" s="31">
        <f t="shared" si="4"/>
        <v>768940</v>
      </c>
      <c r="K86" s="21"/>
      <c r="L86" s="22"/>
      <c r="M86" s="22"/>
      <c r="N86" s="22"/>
    </row>
    <row r="87" spans="1:14" ht="15">
      <c r="A87" s="20">
        <v>2240</v>
      </c>
      <c r="B87" s="18" t="s">
        <v>103</v>
      </c>
      <c r="C87" s="127">
        <v>416250</v>
      </c>
      <c r="D87" s="31"/>
      <c r="E87" s="31"/>
      <c r="F87" s="31">
        <f t="shared" si="3"/>
        <v>416250</v>
      </c>
      <c r="G87" s="127">
        <v>437480</v>
      </c>
      <c r="H87" s="31"/>
      <c r="I87" s="31"/>
      <c r="J87" s="31">
        <f t="shared" si="4"/>
        <v>437480</v>
      </c>
      <c r="K87" s="21"/>
      <c r="L87" s="22"/>
      <c r="M87" s="22"/>
      <c r="N87" s="22"/>
    </row>
    <row r="88" spans="1:14" ht="15">
      <c r="A88" s="20">
        <v>2250</v>
      </c>
      <c r="B88" s="18" t="s">
        <v>104</v>
      </c>
      <c r="C88" s="127">
        <v>8110</v>
      </c>
      <c r="D88" s="31"/>
      <c r="E88" s="31"/>
      <c r="F88" s="31">
        <f t="shared" si="3"/>
        <v>8110</v>
      </c>
      <c r="G88" s="127">
        <v>8520</v>
      </c>
      <c r="H88" s="31"/>
      <c r="I88" s="31"/>
      <c r="J88" s="31">
        <f t="shared" si="4"/>
        <v>8520</v>
      </c>
      <c r="K88" s="21"/>
      <c r="L88" s="22"/>
      <c r="M88" s="22"/>
      <c r="N88" s="22"/>
    </row>
    <row r="89" spans="1:14" ht="20.25" customHeight="1">
      <c r="A89" s="20">
        <v>2270</v>
      </c>
      <c r="B89" s="18" t="s">
        <v>105</v>
      </c>
      <c r="C89" s="127">
        <v>429950</v>
      </c>
      <c r="D89" s="31"/>
      <c r="E89" s="31"/>
      <c r="F89" s="31">
        <f t="shared" si="3"/>
        <v>429950</v>
      </c>
      <c r="G89" s="127">
        <v>456170</v>
      </c>
      <c r="H89" s="31"/>
      <c r="I89" s="31"/>
      <c r="J89" s="31">
        <f t="shared" si="4"/>
        <v>456170</v>
      </c>
      <c r="K89" s="21"/>
      <c r="L89" s="22"/>
      <c r="M89" s="22"/>
      <c r="N89" s="22"/>
    </row>
    <row r="90" spans="1:14" ht="15" customHeight="1">
      <c r="A90" s="20">
        <v>2282</v>
      </c>
      <c r="B90" s="18" t="s">
        <v>106</v>
      </c>
      <c r="C90" s="127">
        <v>3370</v>
      </c>
      <c r="D90" s="31"/>
      <c r="E90" s="31"/>
      <c r="F90" s="31">
        <f t="shared" si="3"/>
        <v>3370</v>
      </c>
      <c r="G90" s="127">
        <v>3540</v>
      </c>
      <c r="H90" s="31"/>
      <c r="I90" s="31"/>
      <c r="J90" s="31">
        <f t="shared" si="4"/>
        <v>3540</v>
      </c>
      <c r="K90" s="21"/>
      <c r="L90" s="22"/>
      <c r="M90" s="22"/>
      <c r="N90" s="22"/>
    </row>
    <row r="91" spans="1:14" ht="15">
      <c r="A91" s="19">
        <v>2800</v>
      </c>
      <c r="B91" s="18" t="s">
        <v>108</v>
      </c>
      <c r="C91" s="127">
        <v>1370</v>
      </c>
      <c r="D91" s="31"/>
      <c r="E91" s="31"/>
      <c r="F91" s="31">
        <f t="shared" si="3"/>
        <v>1370</v>
      </c>
      <c r="G91" s="127">
        <v>1450</v>
      </c>
      <c r="H91" s="31"/>
      <c r="I91" s="31"/>
      <c r="J91" s="31">
        <f t="shared" si="4"/>
        <v>1450</v>
      </c>
      <c r="K91" s="21"/>
      <c r="L91" s="22"/>
      <c r="M91" s="22"/>
      <c r="N91" s="22"/>
    </row>
    <row r="92" spans="1:14" ht="26.25">
      <c r="A92" s="20">
        <v>3110</v>
      </c>
      <c r="B92" s="18" t="s">
        <v>109</v>
      </c>
      <c r="C92" s="31"/>
      <c r="D92" s="31"/>
      <c r="E92" s="31"/>
      <c r="F92" s="31">
        <f t="shared" si="3"/>
        <v>0</v>
      </c>
      <c r="G92" s="31"/>
      <c r="H92" s="31"/>
      <c r="I92" s="31"/>
      <c r="J92" s="31">
        <f t="shared" si="4"/>
        <v>0</v>
      </c>
      <c r="K92" s="21"/>
      <c r="L92" s="22"/>
      <c r="M92" s="22"/>
      <c r="N92" s="22"/>
    </row>
    <row r="93" spans="1:10" ht="15">
      <c r="A93" s="4" t="s">
        <v>6</v>
      </c>
      <c r="B93" s="4" t="s">
        <v>9</v>
      </c>
      <c r="C93" s="161">
        <f>SUM(C84:C92)</f>
        <v>12311600</v>
      </c>
      <c r="D93" s="161">
        <f>SUM(D84:D92)</f>
        <v>0</v>
      </c>
      <c r="E93" s="144" t="s">
        <v>6</v>
      </c>
      <c r="F93" s="144">
        <f t="shared" si="3"/>
        <v>12311600</v>
      </c>
      <c r="G93" s="161">
        <f>SUM(G84:G92)</f>
        <v>13169000</v>
      </c>
      <c r="H93" s="161">
        <f>SUM(H84:H92)</f>
        <v>0</v>
      </c>
      <c r="I93" s="144" t="s">
        <v>6</v>
      </c>
      <c r="J93" s="144">
        <f t="shared" si="4"/>
        <v>13169000</v>
      </c>
    </row>
    <row r="94" spans="3:7" ht="15">
      <c r="C94" s="36"/>
      <c r="G94" s="36"/>
    </row>
    <row r="96" spans="1:10" ht="15">
      <c r="A96" s="200" t="s">
        <v>90</v>
      </c>
      <c r="B96" s="200"/>
      <c r="C96" s="200"/>
      <c r="D96" s="200"/>
      <c r="E96" s="200"/>
      <c r="F96" s="200"/>
      <c r="G96" s="200"/>
      <c r="H96" s="200"/>
      <c r="I96" s="200"/>
      <c r="J96" s="200"/>
    </row>
    <row r="97" ht="15">
      <c r="J97" s="3" t="s">
        <v>0</v>
      </c>
    </row>
    <row r="98" spans="1:10" ht="15" customHeight="1">
      <c r="A98" s="191" t="s">
        <v>12</v>
      </c>
      <c r="B98" s="191" t="s">
        <v>2</v>
      </c>
      <c r="C98" s="191" t="s">
        <v>88</v>
      </c>
      <c r="D98" s="191"/>
      <c r="E98" s="191"/>
      <c r="F98" s="191"/>
      <c r="G98" s="191" t="s">
        <v>89</v>
      </c>
      <c r="H98" s="191"/>
      <c r="I98" s="191"/>
      <c r="J98" s="191"/>
    </row>
    <row r="99" spans="1:10" ht="65.25" customHeight="1">
      <c r="A99" s="191"/>
      <c r="B99" s="191"/>
      <c r="C99" s="4" t="s">
        <v>3</v>
      </c>
      <c r="D99" s="4" t="s">
        <v>4</v>
      </c>
      <c r="E99" s="4" t="s">
        <v>5</v>
      </c>
      <c r="F99" s="4" t="s">
        <v>51</v>
      </c>
      <c r="G99" s="4" t="s">
        <v>3</v>
      </c>
      <c r="H99" s="4" t="s">
        <v>4</v>
      </c>
      <c r="I99" s="4" t="s">
        <v>5</v>
      </c>
      <c r="J99" s="4" t="s">
        <v>49</v>
      </c>
    </row>
    <row r="100" spans="1:10" ht="15">
      <c r="A100" s="4">
        <v>1</v>
      </c>
      <c r="B100" s="4">
        <v>2</v>
      </c>
      <c r="C100" s="4">
        <v>3</v>
      </c>
      <c r="D100" s="4">
        <v>4</v>
      </c>
      <c r="E100" s="4">
        <v>5</v>
      </c>
      <c r="F100" s="4">
        <v>6</v>
      </c>
      <c r="G100" s="4">
        <v>7</v>
      </c>
      <c r="H100" s="4">
        <v>8</v>
      </c>
      <c r="I100" s="4">
        <v>9</v>
      </c>
      <c r="J100" s="4">
        <v>10</v>
      </c>
    </row>
    <row r="101" spans="1:10" ht="15">
      <c r="A101" s="4" t="s">
        <v>6</v>
      </c>
      <c r="B101" s="4" t="s">
        <v>6</v>
      </c>
      <c r="C101" s="4" t="s">
        <v>6</v>
      </c>
      <c r="D101" s="4" t="s">
        <v>6</v>
      </c>
      <c r="E101" s="4" t="s">
        <v>6</v>
      </c>
      <c r="F101" s="4" t="s">
        <v>6</v>
      </c>
      <c r="G101" s="4" t="s">
        <v>6</v>
      </c>
      <c r="H101" s="4" t="s">
        <v>6</v>
      </c>
      <c r="I101" s="4" t="s">
        <v>6</v>
      </c>
      <c r="J101" s="4" t="s">
        <v>6</v>
      </c>
    </row>
    <row r="102" spans="1:10" ht="15">
      <c r="A102" s="4" t="s">
        <v>6</v>
      </c>
      <c r="B102" s="4" t="s">
        <v>9</v>
      </c>
      <c r="C102" s="4" t="s">
        <v>6</v>
      </c>
      <c r="D102" s="4" t="s">
        <v>6</v>
      </c>
      <c r="E102" s="4" t="s">
        <v>6</v>
      </c>
      <c r="F102" s="4" t="s">
        <v>6</v>
      </c>
      <c r="G102" s="4" t="s">
        <v>6</v>
      </c>
      <c r="H102" s="4" t="s">
        <v>6</v>
      </c>
      <c r="I102" s="4" t="s">
        <v>6</v>
      </c>
      <c r="J102" s="4" t="s">
        <v>6</v>
      </c>
    </row>
    <row r="104" spans="1:14" ht="15">
      <c r="A104" s="195" t="s">
        <v>13</v>
      </c>
      <c r="B104" s="195"/>
      <c r="C104" s="195"/>
      <c r="D104" s="195"/>
      <c r="E104" s="195"/>
      <c r="F104" s="195"/>
      <c r="G104" s="195"/>
      <c r="H104" s="195"/>
      <c r="I104" s="195"/>
      <c r="J104" s="195"/>
      <c r="K104" s="195"/>
      <c r="L104" s="195"/>
      <c r="M104" s="195"/>
      <c r="N104" s="195"/>
    </row>
    <row r="105" spans="1:14" ht="15">
      <c r="A105" s="195" t="s">
        <v>352</v>
      </c>
      <c r="B105" s="195"/>
      <c r="C105" s="195"/>
      <c r="D105" s="195"/>
      <c r="E105" s="195"/>
      <c r="F105" s="195"/>
      <c r="G105" s="195"/>
      <c r="H105" s="195"/>
      <c r="I105" s="195"/>
      <c r="J105" s="195"/>
      <c r="K105" s="195"/>
      <c r="L105" s="195"/>
      <c r="M105" s="195"/>
      <c r="N105" s="195"/>
    </row>
    <row r="106" ht="15">
      <c r="N106" s="3" t="s">
        <v>0</v>
      </c>
    </row>
    <row r="107" spans="1:14" ht="30.75" customHeight="1">
      <c r="A107" s="191" t="s">
        <v>14</v>
      </c>
      <c r="B107" s="191" t="s">
        <v>15</v>
      </c>
      <c r="C107" s="191" t="s">
        <v>344</v>
      </c>
      <c r="D107" s="191"/>
      <c r="E107" s="191"/>
      <c r="F107" s="191"/>
      <c r="G107" s="207" t="s">
        <v>345</v>
      </c>
      <c r="H107" s="207"/>
      <c r="I107" s="207"/>
      <c r="J107" s="207"/>
      <c r="K107" s="191" t="s">
        <v>346</v>
      </c>
      <c r="L107" s="191"/>
      <c r="M107" s="191"/>
      <c r="N107" s="191"/>
    </row>
    <row r="108" spans="1:14" ht="66.75" customHeight="1">
      <c r="A108" s="191"/>
      <c r="B108" s="191"/>
      <c r="C108" s="4" t="s">
        <v>3</v>
      </c>
      <c r="D108" s="4" t="s">
        <v>4</v>
      </c>
      <c r="E108" s="4" t="s">
        <v>5</v>
      </c>
      <c r="F108" s="4" t="s">
        <v>51</v>
      </c>
      <c r="G108" s="4" t="s">
        <v>3</v>
      </c>
      <c r="H108" s="4" t="s">
        <v>4</v>
      </c>
      <c r="I108" s="4" t="s">
        <v>5</v>
      </c>
      <c r="J108" s="4" t="s">
        <v>49</v>
      </c>
      <c r="K108" s="4" t="s">
        <v>3</v>
      </c>
      <c r="L108" s="4" t="s">
        <v>4</v>
      </c>
      <c r="M108" s="4" t="s">
        <v>5</v>
      </c>
      <c r="N108" s="4" t="s">
        <v>50</v>
      </c>
    </row>
    <row r="109" spans="1:14" ht="15">
      <c r="A109" s="4">
        <v>1</v>
      </c>
      <c r="B109" s="4">
        <v>2</v>
      </c>
      <c r="C109" s="4">
        <v>3</v>
      </c>
      <c r="D109" s="4">
        <v>4</v>
      </c>
      <c r="E109" s="4">
        <v>5</v>
      </c>
      <c r="F109" s="4">
        <v>6</v>
      </c>
      <c r="G109" s="4">
        <v>7</v>
      </c>
      <c r="H109" s="4">
        <v>8</v>
      </c>
      <c r="I109" s="4">
        <v>9</v>
      </c>
      <c r="J109" s="4">
        <v>10</v>
      </c>
      <c r="K109" s="4">
        <v>11</v>
      </c>
      <c r="L109" s="4">
        <v>12</v>
      </c>
      <c r="M109" s="4">
        <v>13</v>
      </c>
      <c r="N109" s="4">
        <v>14</v>
      </c>
    </row>
    <row r="110" spans="1:14" ht="30">
      <c r="A110" s="4" t="s">
        <v>114</v>
      </c>
      <c r="B110" s="5" t="s">
        <v>112</v>
      </c>
      <c r="C110" s="39">
        <f>C59+C60</f>
        <v>7375156</v>
      </c>
      <c r="D110" s="39">
        <v>0</v>
      </c>
      <c r="E110" s="39">
        <v>0</v>
      </c>
      <c r="F110" s="39">
        <f>C110+D110</f>
        <v>7375156</v>
      </c>
      <c r="G110" s="39">
        <f>G59+G60</f>
        <v>8384600</v>
      </c>
      <c r="H110" s="39">
        <v>0</v>
      </c>
      <c r="I110" s="39">
        <v>0</v>
      </c>
      <c r="J110" s="39">
        <f>G110+H110</f>
        <v>8384600</v>
      </c>
      <c r="K110" s="39">
        <f>K59+K60</f>
        <v>9973400</v>
      </c>
      <c r="L110" s="39">
        <f>L59+L60</f>
        <v>0</v>
      </c>
      <c r="M110" s="39">
        <v>0</v>
      </c>
      <c r="N110" s="39">
        <f>K110+L110</f>
        <v>9973400</v>
      </c>
    </row>
    <row r="111" spans="1:14" ht="30">
      <c r="A111" s="4" t="s">
        <v>115</v>
      </c>
      <c r="B111" s="5" t="s">
        <v>105</v>
      </c>
      <c r="C111" s="39">
        <f>C64</f>
        <v>483447</v>
      </c>
      <c r="D111" s="39">
        <v>0</v>
      </c>
      <c r="E111" s="39">
        <v>0</v>
      </c>
      <c r="F111" s="39">
        <f>C111+D111</f>
        <v>483447</v>
      </c>
      <c r="G111" s="39">
        <f>G64</f>
        <v>427000</v>
      </c>
      <c r="H111" s="39">
        <v>0</v>
      </c>
      <c r="I111" s="39">
        <v>0</v>
      </c>
      <c r="J111" s="39">
        <f>G111+H111</f>
        <v>427000</v>
      </c>
      <c r="K111" s="39">
        <f>K64</f>
        <v>398100</v>
      </c>
      <c r="L111" s="39">
        <f>L64</f>
        <v>0</v>
      </c>
      <c r="M111" s="39">
        <v>0</v>
      </c>
      <c r="N111" s="39">
        <f>K111+L111</f>
        <v>398100</v>
      </c>
    </row>
    <row r="112" spans="1:14" ht="45">
      <c r="A112" s="4" t="s">
        <v>116</v>
      </c>
      <c r="B112" s="5" t="s">
        <v>113</v>
      </c>
      <c r="C112" s="39">
        <f>C68-C59-C60-C64</f>
        <v>543216</v>
      </c>
      <c r="D112" s="39">
        <f>D68</f>
        <v>7999</v>
      </c>
      <c r="E112" s="39">
        <f>E68</f>
        <v>7999</v>
      </c>
      <c r="F112" s="39">
        <f>C112+D112</f>
        <v>551215</v>
      </c>
      <c r="G112" s="39">
        <f>G68-G59-G60-G64</f>
        <v>934620</v>
      </c>
      <c r="H112" s="39">
        <f>H68</f>
        <v>156000</v>
      </c>
      <c r="I112" s="39">
        <f>I68</f>
        <v>156000</v>
      </c>
      <c r="J112" s="39">
        <f>G112+H112</f>
        <v>1090620</v>
      </c>
      <c r="K112" s="39">
        <f>K68-K59-K60-K64</f>
        <v>1102300</v>
      </c>
      <c r="L112" s="39">
        <f>L68-L59-L60-L64</f>
        <v>0</v>
      </c>
      <c r="M112" s="39">
        <f>M68</f>
        <v>0</v>
      </c>
      <c r="N112" s="39">
        <f>K112+L112</f>
        <v>1102300</v>
      </c>
    </row>
    <row r="113" spans="1:14" ht="15">
      <c r="A113" s="5" t="s">
        <v>6</v>
      </c>
      <c r="B113" s="4" t="s">
        <v>9</v>
      </c>
      <c r="C113" s="39">
        <f>C110+C111+C112</f>
        <v>8401819</v>
      </c>
      <c r="D113" s="39">
        <f>D110+D111+D112</f>
        <v>7999</v>
      </c>
      <c r="E113" s="39">
        <f>E110+E111+E112</f>
        <v>7999</v>
      </c>
      <c r="F113" s="39">
        <f>C113+D113</f>
        <v>8409818</v>
      </c>
      <c r="G113" s="39">
        <f>G110+G111+G112</f>
        <v>9746220</v>
      </c>
      <c r="H113" s="39">
        <f>H110+H111+H112</f>
        <v>156000</v>
      </c>
      <c r="I113" s="39">
        <f>I110+I111+I112</f>
        <v>156000</v>
      </c>
      <c r="J113" s="39">
        <f>G113+H113</f>
        <v>9902220</v>
      </c>
      <c r="K113" s="39">
        <f>K110+K111+K112</f>
        <v>11473800</v>
      </c>
      <c r="L113" s="39">
        <f>L110+L111+L112</f>
        <v>0</v>
      </c>
      <c r="M113" s="39">
        <f>M110+M111+M112</f>
        <v>0</v>
      </c>
      <c r="N113" s="39">
        <f>K113+L113</f>
        <v>11473800</v>
      </c>
    </row>
    <row r="116" spans="1:10" ht="15">
      <c r="A116" s="206" t="s">
        <v>353</v>
      </c>
      <c r="B116" s="206"/>
      <c r="C116" s="206"/>
      <c r="D116" s="206"/>
      <c r="E116" s="206"/>
      <c r="F116" s="206"/>
      <c r="G116" s="206"/>
      <c r="H116" s="206"/>
      <c r="I116" s="206"/>
      <c r="J116" s="206"/>
    </row>
    <row r="117" ht="15">
      <c r="J117" s="3" t="s">
        <v>0</v>
      </c>
    </row>
    <row r="118" spans="1:10" ht="15">
      <c r="A118" s="191" t="s">
        <v>52</v>
      </c>
      <c r="B118" s="191" t="s">
        <v>15</v>
      </c>
      <c r="C118" s="191" t="s">
        <v>89</v>
      </c>
      <c r="D118" s="191"/>
      <c r="E118" s="191"/>
      <c r="F118" s="191"/>
      <c r="G118" s="191" t="s">
        <v>348</v>
      </c>
      <c r="H118" s="191"/>
      <c r="I118" s="191"/>
      <c r="J118" s="191"/>
    </row>
    <row r="119" spans="1:10" ht="63" customHeight="1">
      <c r="A119" s="191"/>
      <c r="B119" s="191"/>
      <c r="C119" s="4" t="s">
        <v>3</v>
      </c>
      <c r="D119" s="4" t="s">
        <v>4</v>
      </c>
      <c r="E119" s="4" t="s">
        <v>5</v>
      </c>
      <c r="F119" s="4" t="s">
        <v>51</v>
      </c>
      <c r="G119" s="4" t="s">
        <v>3</v>
      </c>
      <c r="H119" s="4" t="s">
        <v>4</v>
      </c>
      <c r="I119" s="4" t="s">
        <v>5</v>
      </c>
      <c r="J119" s="4" t="s">
        <v>49</v>
      </c>
    </row>
    <row r="120" spans="1:10" ht="15">
      <c r="A120" s="4">
        <v>1</v>
      </c>
      <c r="B120" s="4">
        <v>2</v>
      </c>
      <c r="C120" s="4">
        <v>3</v>
      </c>
      <c r="D120" s="4">
        <v>4</v>
      </c>
      <c r="E120" s="4">
        <v>5</v>
      </c>
      <c r="F120" s="4">
        <v>6</v>
      </c>
      <c r="G120" s="4">
        <v>7</v>
      </c>
      <c r="H120" s="4">
        <v>8</v>
      </c>
      <c r="I120" s="4">
        <v>9</v>
      </c>
      <c r="J120" s="4">
        <v>10</v>
      </c>
    </row>
    <row r="121" spans="1:10" ht="30">
      <c r="A121" s="4" t="s">
        <v>114</v>
      </c>
      <c r="B121" s="5" t="s">
        <v>112</v>
      </c>
      <c r="C121" s="131">
        <f>C84+C85</f>
        <v>10720930</v>
      </c>
      <c r="D121" s="38">
        <v>0</v>
      </c>
      <c r="E121" s="38" t="s">
        <v>6</v>
      </c>
      <c r="F121" s="131">
        <f>C121+D121</f>
        <v>10720930</v>
      </c>
      <c r="G121" s="27">
        <f>G84+G85</f>
        <v>11492900</v>
      </c>
      <c r="H121" s="39">
        <v>0</v>
      </c>
      <c r="I121" s="39" t="s">
        <v>6</v>
      </c>
      <c r="J121" s="27">
        <f>G121+H121</f>
        <v>11492900</v>
      </c>
    </row>
    <row r="122" spans="1:10" ht="30">
      <c r="A122" s="4" t="s">
        <v>115</v>
      </c>
      <c r="B122" s="5" t="s">
        <v>105</v>
      </c>
      <c r="C122" s="131">
        <f>C89</f>
        <v>429950</v>
      </c>
      <c r="D122" s="38">
        <v>0</v>
      </c>
      <c r="E122" s="38"/>
      <c r="F122" s="131">
        <f>C122+D122</f>
        <v>429950</v>
      </c>
      <c r="G122" s="27">
        <f>G89</f>
        <v>456170</v>
      </c>
      <c r="H122" s="39">
        <v>0</v>
      </c>
      <c r="I122" s="39"/>
      <c r="J122" s="27">
        <f>G122+H122</f>
        <v>456170</v>
      </c>
    </row>
    <row r="123" spans="1:10" ht="45">
      <c r="A123" s="4" t="s">
        <v>116</v>
      </c>
      <c r="B123" s="5" t="s">
        <v>113</v>
      </c>
      <c r="C123" s="131">
        <f>C93-C121-C122</f>
        <v>1160720</v>
      </c>
      <c r="D123" s="38">
        <v>0</v>
      </c>
      <c r="E123" s="38" t="s">
        <v>6</v>
      </c>
      <c r="F123" s="131">
        <f>C123+D123</f>
        <v>1160720</v>
      </c>
      <c r="G123" s="27">
        <f>G93-G121-G122</f>
        <v>1219930</v>
      </c>
      <c r="H123" s="39">
        <v>0</v>
      </c>
      <c r="I123" s="39" t="s">
        <v>6</v>
      </c>
      <c r="J123" s="27">
        <f>G123+H123</f>
        <v>1219930</v>
      </c>
    </row>
    <row r="124" spans="1:10" ht="15">
      <c r="A124" s="5" t="s">
        <v>6</v>
      </c>
      <c r="B124" s="4" t="s">
        <v>9</v>
      </c>
      <c r="C124" s="133">
        <f aca="true" t="shared" si="5" ref="C124:J124">SUM(C121:C123)</f>
        <v>12311600</v>
      </c>
      <c r="D124" s="55">
        <f t="shared" si="5"/>
        <v>0</v>
      </c>
      <c r="E124" s="55">
        <f t="shared" si="5"/>
        <v>0</v>
      </c>
      <c r="F124" s="133">
        <f t="shared" si="5"/>
        <v>12311600</v>
      </c>
      <c r="G124" s="54">
        <f t="shared" si="5"/>
        <v>13169000</v>
      </c>
      <c r="H124" s="41">
        <f t="shared" si="5"/>
        <v>0</v>
      </c>
      <c r="I124" s="41">
        <f t="shared" si="5"/>
        <v>0</v>
      </c>
      <c r="J124" s="54">
        <f t="shared" si="5"/>
        <v>13169000</v>
      </c>
    </row>
    <row r="125" ht="15">
      <c r="C125" s="36"/>
    </row>
    <row r="126" spans="1:13" ht="15">
      <c r="A126" s="195" t="s">
        <v>69</v>
      </c>
      <c r="B126" s="195"/>
      <c r="C126" s="195"/>
      <c r="D126" s="195"/>
      <c r="E126" s="195"/>
      <c r="F126" s="195"/>
      <c r="G126" s="195"/>
      <c r="H126" s="195"/>
      <c r="I126" s="195"/>
      <c r="J126" s="195"/>
      <c r="K126" s="195"/>
      <c r="L126" s="195"/>
      <c r="M126" s="195"/>
    </row>
    <row r="127" spans="1:13" ht="15">
      <c r="A127" s="195" t="s">
        <v>354</v>
      </c>
      <c r="B127" s="195"/>
      <c r="C127" s="195"/>
      <c r="D127" s="195"/>
      <c r="E127" s="195"/>
      <c r="F127" s="195"/>
      <c r="G127" s="195"/>
      <c r="H127" s="195"/>
      <c r="I127" s="195"/>
      <c r="J127" s="195"/>
      <c r="K127" s="195"/>
      <c r="L127" s="195"/>
      <c r="M127" s="195"/>
    </row>
    <row r="128" ht="15">
      <c r="M128" s="3" t="s">
        <v>0</v>
      </c>
    </row>
    <row r="129" spans="1:13" ht="15" customHeight="1">
      <c r="A129" s="191" t="s">
        <v>14</v>
      </c>
      <c r="B129" s="191" t="s">
        <v>16</v>
      </c>
      <c r="C129" s="191" t="s">
        <v>17</v>
      </c>
      <c r="D129" s="191" t="s">
        <v>18</v>
      </c>
      <c r="E129" s="196" t="s">
        <v>344</v>
      </c>
      <c r="F129" s="197"/>
      <c r="G129" s="198"/>
      <c r="H129" s="196" t="s">
        <v>345</v>
      </c>
      <c r="I129" s="197"/>
      <c r="J129" s="198"/>
      <c r="K129" s="204" t="s">
        <v>346</v>
      </c>
      <c r="L129" s="216"/>
      <c r="M129" s="205"/>
    </row>
    <row r="130" spans="1:13" ht="30">
      <c r="A130" s="191"/>
      <c r="B130" s="191"/>
      <c r="C130" s="191"/>
      <c r="D130" s="191"/>
      <c r="E130" s="4" t="s">
        <v>3</v>
      </c>
      <c r="F130" s="4" t="s">
        <v>4</v>
      </c>
      <c r="G130" s="4" t="s">
        <v>53</v>
      </c>
      <c r="H130" s="4" t="s">
        <v>3</v>
      </c>
      <c r="I130" s="4" t="s">
        <v>4</v>
      </c>
      <c r="J130" s="4" t="s">
        <v>54</v>
      </c>
      <c r="K130" s="4" t="s">
        <v>3</v>
      </c>
      <c r="L130" s="4" t="s">
        <v>4</v>
      </c>
      <c r="M130" s="4" t="s">
        <v>50</v>
      </c>
    </row>
    <row r="131" spans="1:13" ht="15">
      <c r="A131" s="4">
        <v>1</v>
      </c>
      <c r="B131" s="4">
        <v>2</v>
      </c>
      <c r="C131" s="4">
        <v>3</v>
      </c>
      <c r="D131" s="4">
        <v>4</v>
      </c>
      <c r="E131" s="4">
        <v>5</v>
      </c>
      <c r="F131" s="4">
        <v>6</v>
      </c>
      <c r="G131" s="4">
        <v>7</v>
      </c>
      <c r="H131" s="4">
        <v>8</v>
      </c>
      <c r="I131" s="4">
        <v>9</v>
      </c>
      <c r="J131" s="4">
        <v>10</v>
      </c>
      <c r="K131" s="4">
        <v>11</v>
      </c>
      <c r="L131" s="4">
        <v>12</v>
      </c>
      <c r="M131" s="4">
        <v>13</v>
      </c>
    </row>
    <row r="132" spans="1:13" ht="15">
      <c r="A132" s="4" t="s">
        <v>114</v>
      </c>
      <c r="B132" s="24" t="s">
        <v>19</v>
      </c>
      <c r="C132" s="4" t="s">
        <v>6</v>
      </c>
      <c r="D132" s="4" t="s">
        <v>6</v>
      </c>
      <c r="E132" s="4" t="s">
        <v>6</v>
      </c>
      <c r="F132" s="4" t="s">
        <v>6</v>
      </c>
      <c r="G132" s="4" t="s">
        <v>6</v>
      </c>
      <c r="H132" s="4" t="s">
        <v>6</v>
      </c>
      <c r="I132" s="4" t="s">
        <v>6</v>
      </c>
      <c r="J132" s="4" t="s">
        <v>6</v>
      </c>
      <c r="K132" s="4" t="s">
        <v>6</v>
      </c>
      <c r="L132" s="4" t="s">
        <v>6</v>
      </c>
      <c r="M132" s="4" t="s">
        <v>6</v>
      </c>
    </row>
    <row r="133" spans="1:13" ht="60">
      <c r="A133" s="4"/>
      <c r="B133" s="5" t="s">
        <v>277</v>
      </c>
      <c r="C133" s="4" t="s">
        <v>281</v>
      </c>
      <c r="D133" s="25" t="s">
        <v>283</v>
      </c>
      <c r="E133" s="168">
        <f>C113/1000</f>
        <v>8401.819</v>
      </c>
      <c r="F133" s="56">
        <f>E113/1000</f>
        <v>7.999</v>
      </c>
      <c r="G133" s="168">
        <f>E133+F133</f>
        <v>8409.818</v>
      </c>
      <c r="H133" s="32">
        <f>G113/1000</f>
        <v>9746.22</v>
      </c>
      <c r="I133" s="4"/>
      <c r="J133" s="32">
        <f>H133+I133</f>
        <v>9746.22</v>
      </c>
      <c r="K133" s="32">
        <f>K113/1000</f>
        <v>11473.8</v>
      </c>
      <c r="L133" s="4"/>
      <c r="M133" s="32">
        <f>K133+L133</f>
        <v>11473.8</v>
      </c>
    </row>
    <row r="134" spans="1:13" ht="27.75" customHeight="1">
      <c r="A134" s="4" t="s">
        <v>115</v>
      </c>
      <c r="B134" s="24" t="s">
        <v>20</v>
      </c>
      <c r="C134" s="4"/>
      <c r="D134" s="4" t="s">
        <v>6</v>
      </c>
      <c r="E134" s="4"/>
      <c r="F134" s="4"/>
      <c r="G134" s="4"/>
      <c r="H134" s="4"/>
      <c r="I134" s="4"/>
      <c r="J134" s="4"/>
      <c r="K134" s="4"/>
      <c r="L134" s="4"/>
      <c r="M134" s="4"/>
    </row>
    <row r="135" spans="1:13" ht="15" customHeight="1">
      <c r="A135" s="4"/>
      <c r="B135" s="5" t="s">
        <v>278</v>
      </c>
      <c r="C135" s="4" t="s">
        <v>126</v>
      </c>
      <c r="D135" s="4" t="s">
        <v>284</v>
      </c>
      <c r="E135" s="4">
        <v>364812</v>
      </c>
      <c r="F135" s="4"/>
      <c r="G135" s="4">
        <v>364812</v>
      </c>
      <c r="H135" s="4">
        <v>121901</v>
      </c>
      <c r="I135" s="4"/>
      <c r="J135" s="4">
        <v>121901</v>
      </c>
      <c r="K135" s="46">
        <v>121901</v>
      </c>
      <c r="L135" s="4"/>
      <c r="M135" s="46">
        <v>121901</v>
      </c>
    </row>
    <row r="136" spans="1:13" ht="15" customHeight="1">
      <c r="A136" s="4" t="s">
        <v>116</v>
      </c>
      <c r="B136" s="24" t="s">
        <v>21</v>
      </c>
      <c r="C136" s="4"/>
      <c r="D136" s="4"/>
      <c r="E136" s="4"/>
      <c r="F136" s="4"/>
      <c r="G136" s="4"/>
      <c r="H136" s="4"/>
      <c r="I136" s="4"/>
      <c r="J136" s="4"/>
      <c r="K136" s="126"/>
      <c r="L136" s="4"/>
      <c r="M136" s="126"/>
    </row>
    <row r="137" spans="1:13" ht="15" customHeight="1">
      <c r="A137" s="4"/>
      <c r="B137" s="5" t="s">
        <v>279</v>
      </c>
      <c r="C137" s="4" t="s">
        <v>282</v>
      </c>
      <c r="D137" s="4" t="s">
        <v>138</v>
      </c>
      <c r="E137" s="27">
        <f>E133/E135*1000</f>
        <v>23.030544499632686</v>
      </c>
      <c r="F137" s="4"/>
      <c r="G137" s="27">
        <f>E137+F137</f>
        <v>23.030544499632686</v>
      </c>
      <c r="H137" s="27">
        <f>H133/H135*1000</f>
        <v>79.95192820403442</v>
      </c>
      <c r="I137" s="4"/>
      <c r="J137" s="27">
        <f>H137+I137</f>
        <v>79.95192820403442</v>
      </c>
      <c r="K137" s="27">
        <f>K133/K135*1000</f>
        <v>94.12392023035085</v>
      </c>
      <c r="L137" s="4"/>
      <c r="M137" s="27">
        <f>K137+L137</f>
        <v>94.12392023035085</v>
      </c>
    </row>
    <row r="138" spans="1:13" ht="15" customHeight="1">
      <c r="A138" s="4" t="s">
        <v>136</v>
      </c>
      <c r="B138" s="24" t="s">
        <v>22</v>
      </c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</row>
    <row r="139" spans="1:13" ht="17.25" customHeight="1">
      <c r="A139" s="4"/>
      <c r="B139" s="23" t="s">
        <v>280</v>
      </c>
      <c r="C139" s="4" t="s">
        <v>147</v>
      </c>
      <c r="D139" s="4" t="s">
        <v>138</v>
      </c>
      <c r="E139" s="4">
        <v>100</v>
      </c>
      <c r="F139" s="4"/>
      <c r="G139" s="4">
        <v>100</v>
      </c>
      <c r="H139" s="4">
        <v>100</v>
      </c>
      <c r="I139" s="4"/>
      <c r="J139" s="4">
        <v>100</v>
      </c>
      <c r="K139" s="4">
        <v>100</v>
      </c>
      <c r="L139" s="4"/>
      <c r="M139" s="4">
        <v>100</v>
      </c>
    </row>
    <row r="142" spans="1:10" ht="15" customHeight="1">
      <c r="A142" s="206" t="s">
        <v>355</v>
      </c>
      <c r="B142" s="206"/>
      <c r="C142" s="206"/>
      <c r="D142" s="206"/>
      <c r="E142" s="206"/>
      <c r="F142" s="206"/>
      <c r="G142" s="206"/>
      <c r="H142" s="206"/>
      <c r="I142" s="206"/>
      <c r="J142" s="206"/>
    </row>
    <row r="143" ht="15">
      <c r="J143" s="3" t="s">
        <v>0</v>
      </c>
    </row>
    <row r="144" spans="1:10" ht="15">
      <c r="A144" s="191" t="s">
        <v>14</v>
      </c>
      <c r="B144" s="191" t="s">
        <v>16</v>
      </c>
      <c r="C144" s="191" t="s">
        <v>17</v>
      </c>
      <c r="D144" s="191" t="s">
        <v>18</v>
      </c>
      <c r="E144" s="191" t="s">
        <v>89</v>
      </c>
      <c r="F144" s="191"/>
      <c r="G144" s="191"/>
      <c r="H144" s="191" t="s">
        <v>348</v>
      </c>
      <c r="I144" s="191"/>
      <c r="J144" s="191"/>
    </row>
    <row r="145" spans="1:10" ht="41.25" customHeight="1">
      <c r="A145" s="191"/>
      <c r="B145" s="191"/>
      <c r="C145" s="191"/>
      <c r="D145" s="191"/>
      <c r="E145" s="4" t="s">
        <v>3</v>
      </c>
      <c r="F145" s="4" t="s">
        <v>4</v>
      </c>
      <c r="G145" s="4" t="s">
        <v>53</v>
      </c>
      <c r="H145" s="4" t="s">
        <v>3</v>
      </c>
      <c r="I145" s="4" t="s">
        <v>4</v>
      </c>
      <c r="J145" s="4" t="s">
        <v>54</v>
      </c>
    </row>
    <row r="146" spans="1:10" ht="15">
      <c r="A146" s="4">
        <v>1</v>
      </c>
      <c r="B146" s="4">
        <v>2</v>
      </c>
      <c r="C146" s="4">
        <v>3</v>
      </c>
      <c r="D146" s="4">
        <v>4</v>
      </c>
      <c r="E146" s="4">
        <v>5</v>
      </c>
      <c r="F146" s="4">
        <v>6</v>
      </c>
      <c r="G146" s="4">
        <v>7</v>
      </c>
      <c r="H146" s="4">
        <v>8</v>
      </c>
      <c r="I146" s="4">
        <v>9</v>
      </c>
      <c r="J146" s="4">
        <v>10</v>
      </c>
    </row>
    <row r="147" spans="1:10" ht="15">
      <c r="A147" s="4" t="s">
        <v>114</v>
      </c>
      <c r="B147" s="24" t="s">
        <v>19</v>
      </c>
      <c r="C147" s="4" t="s">
        <v>6</v>
      </c>
      <c r="D147" s="4" t="s">
        <v>6</v>
      </c>
      <c r="E147" s="5" t="s">
        <v>6</v>
      </c>
      <c r="F147" s="5" t="s">
        <v>6</v>
      </c>
      <c r="G147" s="5" t="s">
        <v>6</v>
      </c>
      <c r="H147" s="5" t="s">
        <v>6</v>
      </c>
      <c r="I147" s="5" t="s">
        <v>6</v>
      </c>
      <c r="J147" s="5" t="s">
        <v>6</v>
      </c>
    </row>
    <row r="148" spans="1:10" ht="60.75" customHeight="1">
      <c r="A148" s="4"/>
      <c r="B148" s="5" t="s">
        <v>277</v>
      </c>
      <c r="C148" s="4" t="s">
        <v>281</v>
      </c>
      <c r="D148" s="25" t="s">
        <v>283</v>
      </c>
      <c r="E148" s="128">
        <f>C124/1000</f>
        <v>12311.6</v>
      </c>
      <c r="F148" s="128">
        <v>0</v>
      </c>
      <c r="G148" s="128">
        <f>E148+F148</f>
        <v>12311.6</v>
      </c>
      <c r="H148" s="128">
        <f>G124/1000</f>
        <v>13169</v>
      </c>
      <c r="I148" s="128">
        <v>0</v>
      </c>
      <c r="J148" s="128">
        <f>H148+I148</f>
        <v>13169</v>
      </c>
    </row>
    <row r="149" spans="1:10" ht="15">
      <c r="A149" s="4" t="s">
        <v>115</v>
      </c>
      <c r="B149" s="24" t="s">
        <v>20</v>
      </c>
      <c r="C149" s="4"/>
      <c r="D149" s="4" t="s">
        <v>6</v>
      </c>
      <c r="E149" s="4"/>
      <c r="F149" s="5"/>
      <c r="G149" s="4"/>
      <c r="H149" s="4"/>
      <c r="I149" s="5" t="s">
        <v>6</v>
      </c>
      <c r="J149" s="5" t="s">
        <v>6</v>
      </c>
    </row>
    <row r="150" spans="1:10" ht="101.25" customHeight="1">
      <c r="A150" s="4"/>
      <c r="B150" s="5" t="s">
        <v>278</v>
      </c>
      <c r="C150" s="4" t="s">
        <v>126</v>
      </c>
      <c r="D150" s="4" t="s">
        <v>284</v>
      </c>
      <c r="E150" s="46">
        <v>121901</v>
      </c>
      <c r="F150" s="5"/>
      <c r="G150" s="46">
        <v>121901</v>
      </c>
      <c r="H150" s="46">
        <v>121901</v>
      </c>
      <c r="I150" s="5" t="s">
        <v>6</v>
      </c>
      <c r="J150" s="46">
        <v>121901</v>
      </c>
    </row>
    <row r="151" spans="1:10" ht="15">
      <c r="A151" s="4" t="s">
        <v>116</v>
      </c>
      <c r="B151" s="24" t="s">
        <v>21</v>
      </c>
      <c r="C151" s="4"/>
      <c r="D151" s="4"/>
      <c r="E151" s="4"/>
      <c r="F151" s="5"/>
      <c r="G151" s="4"/>
      <c r="H151" s="4"/>
      <c r="I151" s="5" t="s">
        <v>6</v>
      </c>
      <c r="J151" s="4"/>
    </row>
    <row r="152" spans="1:10" ht="30">
      <c r="A152" s="4"/>
      <c r="B152" s="5" t="s">
        <v>279</v>
      </c>
      <c r="C152" s="4" t="s">
        <v>282</v>
      </c>
      <c r="D152" s="4" t="s">
        <v>138</v>
      </c>
      <c r="E152" s="27">
        <f>E148/E150*1000</f>
        <v>100.9967104453614</v>
      </c>
      <c r="F152" s="4"/>
      <c r="G152" s="27">
        <f>E152+F152</f>
        <v>100.9967104453614</v>
      </c>
      <c r="H152" s="27">
        <f>H148/H150*1000</f>
        <v>108.03028687213396</v>
      </c>
      <c r="I152" s="4"/>
      <c r="J152" s="27">
        <f>H152+I152</f>
        <v>108.03028687213396</v>
      </c>
    </row>
    <row r="153" spans="1:10" ht="15">
      <c r="A153" s="4" t="s">
        <v>136</v>
      </c>
      <c r="B153" s="24" t="s">
        <v>22</v>
      </c>
      <c r="C153" s="4"/>
      <c r="D153" s="4"/>
      <c r="E153" s="5" t="s">
        <v>6</v>
      </c>
      <c r="F153" s="5" t="s">
        <v>6</v>
      </c>
      <c r="G153" s="5" t="s">
        <v>6</v>
      </c>
      <c r="H153" s="5" t="s">
        <v>6</v>
      </c>
      <c r="I153" s="5" t="s">
        <v>6</v>
      </c>
      <c r="J153" s="5" t="s">
        <v>6</v>
      </c>
    </row>
    <row r="154" spans="1:10" ht="15" customHeight="1">
      <c r="A154" s="4"/>
      <c r="B154" s="23" t="s">
        <v>280</v>
      </c>
      <c r="C154" s="4" t="s">
        <v>147</v>
      </c>
      <c r="D154" s="4" t="s">
        <v>138</v>
      </c>
      <c r="E154" s="4">
        <v>100</v>
      </c>
      <c r="F154" s="5"/>
      <c r="G154" s="4">
        <v>100</v>
      </c>
      <c r="H154" s="4">
        <v>100</v>
      </c>
      <c r="I154" s="5"/>
      <c r="J154" s="4">
        <v>100</v>
      </c>
    </row>
    <row r="156" spans="1:11" ht="15" customHeight="1">
      <c r="A156" s="206" t="s">
        <v>23</v>
      </c>
      <c r="B156" s="206"/>
      <c r="C156" s="206"/>
      <c r="D156" s="206"/>
      <c r="E156" s="206"/>
      <c r="F156" s="206"/>
      <c r="G156" s="206"/>
      <c r="H156" s="206"/>
      <c r="I156" s="206"/>
      <c r="J156" s="206"/>
      <c r="K156" s="206"/>
    </row>
    <row r="157" spans="1:11" ht="15">
      <c r="A157" s="122"/>
      <c r="B157" s="122"/>
      <c r="C157" s="122"/>
      <c r="D157" s="122"/>
      <c r="E157" s="122"/>
      <c r="F157" s="122"/>
      <c r="G157" s="122"/>
      <c r="H157" s="122"/>
      <c r="I157" s="122"/>
      <c r="J157" s="122"/>
      <c r="K157" s="123" t="s">
        <v>0</v>
      </c>
    </row>
    <row r="158" spans="1:11" ht="15" customHeight="1">
      <c r="A158" s="191" t="s">
        <v>2</v>
      </c>
      <c r="B158" s="191" t="s">
        <v>344</v>
      </c>
      <c r="C158" s="191"/>
      <c r="D158" s="196" t="s">
        <v>345</v>
      </c>
      <c r="E158" s="198"/>
      <c r="F158" s="191" t="s">
        <v>346</v>
      </c>
      <c r="G158" s="191"/>
      <c r="H158" s="191" t="s">
        <v>89</v>
      </c>
      <c r="I158" s="191"/>
      <c r="J158" s="191" t="s">
        <v>348</v>
      </c>
      <c r="K158" s="191"/>
    </row>
    <row r="159" spans="1:11" ht="30">
      <c r="A159" s="191"/>
      <c r="B159" s="4" t="s">
        <v>3</v>
      </c>
      <c r="C159" s="4" t="s">
        <v>4</v>
      </c>
      <c r="D159" s="4" t="s">
        <v>3</v>
      </c>
      <c r="E159" s="4" t="s">
        <v>4</v>
      </c>
      <c r="F159" s="4" t="s">
        <v>3</v>
      </c>
      <c r="G159" s="4" t="s">
        <v>4</v>
      </c>
      <c r="H159" s="4" t="s">
        <v>3</v>
      </c>
      <c r="I159" s="4" t="s">
        <v>4</v>
      </c>
      <c r="J159" s="4" t="s">
        <v>3</v>
      </c>
      <c r="K159" s="4" t="s">
        <v>4</v>
      </c>
    </row>
    <row r="160" spans="1:11" ht="15">
      <c r="A160" s="4">
        <v>1</v>
      </c>
      <c r="B160" s="4">
        <v>2</v>
      </c>
      <c r="C160" s="4">
        <v>3</v>
      </c>
      <c r="D160" s="4">
        <v>4</v>
      </c>
      <c r="E160" s="4">
        <v>5</v>
      </c>
      <c r="F160" s="4">
        <v>6</v>
      </c>
      <c r="G160" s="4">
        <v>7</v>
      </c>
      <c r="H160" s="4">
        <v>8</v>
      </c>
      <c r="I160" s="4">
        <v>9</v>
      </c>
      <c r="J160" s="4">
        <v>10</v>
      </c>
      <c r="K160" s="4">
        <v>11</v>
      </c>
    </row>
    <row r="161" spans="1:11" ht="30">
      <c r="A161" s="23" t="s">
        <v>150</v>
      </c>
      <c r="B161" s="149">
        <v>4426883</v>
      </c>
      <c r="C161" s="31" t="s">
        <v>6</v>
      </c>
      <c r="D161" s="31">
        <v>4725500</v>
      </c>
      <c r="E161" s="31" t="s">
        <v>6</v>
      </c>
      <c r="F161" s="31">
        <v>5660600</v>
      </c>
      <c r="G161" s="31" t="s">
        <v>6</v>
      </c>
      <c r="H161" s="31">
        <v>6184000</v>
      </c>
      <c r="I161" s="31" t="s">
        <v>6</v>
      </c>
      <c r="J161" s="31">
        <v>6667410</v>
      </c>
      <c r="K161" s="31" t="s">
        <v>6</v>
      </c>
    </row>
    <row r="162" spans="1:11" ht="60">
      <c r="A162" s="4" t="s">
        <v>151</v>
      </c>
      <c r="B162" s="31">
        <v>1018827</v>
      </c>
      <c r="C162" s="31" t="s">
        <v>6</v>
      </c>
      <c r="D162" s="31">
        <v>1446030</v>
      </c>
      <c r="E162" s="31" t="s">
        <v>6</v>
      </c>
      <c r="F162" s="31">
        <v>1576900</v>
      </c>
      <c r="G162" s="31" t="s">
        <v>6</v>
      </c>
      <c r="H162" s="31">
        <v>1602850</v>
      </c>
      <c r="I162" s="31" t="s">
        <v>6</v>
      </c>
      <c r="J162" s="31">
        <v>1664900</v>
      </c>
      <c r="K162" s="31" t="s">
        <v>6</v>
      </c>
    </row>
    <row r="163" spans="1:11" ht="15">
      <c r="A163" s="4" t="s">
        <v>153</v>
      </c>
      <c r="B163" s="31">
        <v>337968</v>
      </c>
      <c r="C163" s="31"/>
      <c r="D163" s="31">
        <v>381800</v>
      </c>
      <c r="E163" s="31"/>
      <c r="F163" s="31">
        <v>555200</v>
      </c>
      <c r="G163" s="31"/>
      <c r="H163" s="31">
        <v>600500</v>
      </c>
      <c r="I163" s="31"/>
      <c r="J163" s="31">
        <v>659500</v>
      </c>
      <c r="K163" s="31"/>
    </row>
    <row r="164" spans="1:11" ht="33.75" customHeight="1">
      <c r="A164" s="4" t="s">
        <v>152</v>
      </c>
      <c r="B164" s="31">
        <v>290622</v>
      </c>
      <c r="C164" s="31"/>
      <c r="D164" s="31">
        <v>339370</v>
      </c>
      <c r="E164" s="31"/>
      <c r="F164" s="31">
        <v>381900</v>
      </c>
      <c r="G164" s="31"/>
      <c r="H164" s="31">
        <v>400300</v>
      </c>
      <c r="I164" s="31"/>
      <c r="J164" s="31">
        <v>428600</v>
      </c>
      <c r="K164" s="31"/>
    </row>
    <row r="165" spans="1:11" ht="15">
      <c r="A165" s="4" t="s">
        <v>9</v>
      </c>
      <c r="B165" s="31">
        <f>SUM(B161:B164)</f>
        <v>6074300</v>
      </c>
      <c r="C165" s="31" t="s">
        <v>6</v>
      </c>
      <c r="D165" s="31">
        <f aca="true" t="shared" si="6" ref="D165:K165">SUM(D161:D164)</f>
        <v>6892700</v>
      </c>
      <c r="E165" s="31">
        <f t="shared" si="6"/>
        <v>0</v>
      </c>
      <c r="F165" s="31">
        <f t="shared" si="6"/>
        <v>8174600</v>
      </c>
      <c r="G165" s="31">
        <f t="shared" si="6"/>
        <v>0</v>
      </c>
      <c r="H165" s="144">
        <f t="shared" si="6"/>
        <v>8787650</v>
      </c>
      <c r="I165" s="31">
        <f t="shared" si="6"/>
        <v>0</v>
      </c>
      <c r="J165" s="31">
        <f t="shared" si="6"/>
        <v>9420410</v>
      </c>
      <c r="K165" s="31">
        <f t="shared" si="6"/>
        <v>0</v>
      </c>
    </row>
    <row r="166" spans="1:11" ht="120">
      <c r="A166" s="6" t="s">
        <v>24</v>
      </c>
      <c r="B166" s="4" t="s">
        <v>8</v>
      </c>
      <c r="C166" s="4" t="s">
        <v>6</v>
      </c>
      <c r="D166" s="4" t="s">
        <v>8</v>
      </c>
      <c r="E166" s="4" t="s">
        <v>6</v>
      </c>
      <c r="F166" s="4" t="s">
        <v>6</v>
      </c>
      <c r="G166" s="4" t="s">
        <v>6</v>
      </c>
      <c r="H166" s="4" t="s">
        <v>6</v>
      </c>
      <c r="I166" s="4" t="s">
        <v>6</v>
      </c>
      <c r="J166" s="4" t="s">
        <v>8</v>
      </c>
      <c r="K166" s="4" t="s">
        <v>6</v>
      </c>
    </row>
    <row r="167" spans="4:10" ht="15">
      <c r="D167" s="29"/>
      <c r="F167" s="29"/>
      <c r="H167" s="29"/>
      <c r="J167" s="29"/>
    </row>
    <row r="169" spans="1:14" ht="15" customHeight="1">
      <c r="A169" s="206" t="s">
        <v>25</v>
      </c>
      <c r="B169" s="206"/>
      <c r="C169" s="206"/>
      <c r="D169" s="206"/>
      <c r="E169" s="206"/>
      <c r="F169" s="206"/>
      <c r="G169" s="206"/>
      <c r="H169" s="206"/>
      <c r="I169" s="206"/>
      <c r="J169" s="206"/>
      <c r="K169" s="206"/>
      <c r="L169" s="206"/>
      <c r="M169" s="206"/>
      <c r="N169" s="206"/>
    </row>
    <row r="171" spans="1:14" ht="15" customHeight="1">
      <c r="A171" s="191" t="s">
        <v>52</v>
      </c>
      <c r="B171" s="191" t="s">
        <v>26</v>
      </c>
      <c r="C171" s="196" t="s">
        <v>344</v>
      </c>
      <c r="D171" s="197"/>
      <c r="E171" s="197"/>
      <c r="F171" s="198"/>
      <c r="G171" s="191" t="s">
        <v>366</v>
      </c>
      <c r="H171" s="191"/>
      <c r="I171" s="191"/>
      <c r="J171" s="191"/>
      <c r="K171" s="191" t="s">
        <v>94</v>
      </c>
      <c r="L171" s="191"/>
      <c r="M171" s="196" t="s">
        <v>367</v>
      </c>
      <c r="N171" s="198"/>
    </row>
    <row r="172" spans="1:14" ht="30.75" customHeight="1">
      <c r="A172" s="191"/>
      <c r="B172" s="191"/>
      <c r="C172" s="191" t="s">
        <v>3</v>
      </c>
      <c r="D172" s="191"/>
      <c r="E172" s="191" t="s">
        <v>4</v>
      </c>
      <c r="F172" s="191"/>
      <c r="G172" s="191" t="s">
        <v>3</v>
      </c>
      <c r="H172" s="191"/>
      <c r="I172" s="191" t="s">
        <v>4</v>
      </c>
      <c r="J172" s="191"/>
      <c r="K172" s="191" t="s">
        <v>3</v>
      </c>
      <c r="L172" s="191" t="s">
        <v>4</v>
      </c>
      <c r="M172" s="191" t="s">
        <v>3</v>
      </c>
      <c r="N172" s="191" t="s">
        <v>4</v>
      </c>
    </row>
    <row r="173" spans="1:14" ht="30">
      <c r="A173" s="191"/>
      <c r="B173" s="191"/>
      <c r="C173" s="4" t="s">
        <v>55</v>
      </c>
      <c r="D173" s="4" t="s">
        <v>56</v>
      </c>
      <c r="E173" s="4" t="s">
        <v>55</v>
      </c>
      <c r="F173" s="4" t="s">
        <v>56</v>
      </c>
      <c r="G173" s="4" t="s">
        <v>55</v>
      </c>
      <c r="H173" s="4" t="s">
        <v>56</v>
      </c>
      <c r="I173" s="4" t="s">
        <v>55</v>
      </c>
      <c r="J173" s="4" t="s">
        <v>56</v>
      </c>
      <c r="K173" s="191"/>
      <c r="L173" s="191"/>
      <c r="M173" s="191"/>
      <c r="N173" s="191"/>
    </row>
    <row r="174" spans="1:14" ht="15">
      <c r="A174" s="4">
        <v>1</v>
      </c>
      <c r="B174" s="4">
        <v>2</v>
      </c>
      <c r="C174" s="4">
        <v>3</v>
      </c>
      <c r="D174" s="4">
        <v>4</v>
      </c>
      <c r="E174" s="4">
        <v>5</v>
      </c>
      <c r="F174" s="4">
        <v>6</v>
      </c>
      <c r="G174" s="4">
        <v>7</v>
      </c>
      <c r="H174" s="4">
        <v>8</v>
      </c>
      <c r="I174" s="4">
        <v>9</v>
      </c>
      <c r="J174" s="4">
        <v>10</v>
      </c>
      <c r="K174" s="4">
        <v>11</v>
      </c>
      <c r="L174" s="4">
        <v>12</v>
      </c>
      <c r="M174" s="4">
        <v>13</v>
      </c>
      <c r="N174" s="4">
        <v>14</v>
      </c>
    </row>
    <row r="175" spans="1:14" ht="15">
      <c r="A175" s="4"/>
      <c r="B175" s="4" t="s">
        <v>311</v>
      </c>
      <c r="C175" s="4">
        <v>90</v>
      </c>
      <c r="D175" s="4">
        <v>82</v>
      </c>
      <c r="E175" s="4"/>
      <c r="F175" s="4"/>
      <c r="G175" s="4">
        <v>90</v>
      </c>
      <c r="H175" s="4">
        <v>87</v>
      </c>
      <c r="I175" s="4"/>
      <c r="J175" s="4"/>
      <c r="K175" s="4">
        <v>90</v>
      </c>
      <c r="L175" s="4"/>
      <c r="M175" s="4">
        <v>90</v>
      </c>
      <c r="N175" s="4"/>
    </row>
    <row r="176" spans="1:14" ht="15">
      <c r="A176" s="4"/>
      <c r="B176" s="4" t="s">
        <v>312</v>
      </c>
      <c r="C176" s="4">
        <v>7</v>
      </c>
      <c r="D176" s="4">
        <v>7</v>
      </c>
      <c r="E176" s="4"/>
      <c r="F176" s="4"/>
      <c r="G176" s="4">
        <v>7</v>
      </c>
      <c r="H176" s="4">
        <v>7</v>
      </c>
      <c r="I176" s="4"/>
      <c r="J176" s="4"/>
      <c r="K176" s="4">
        <v>7</v>
      </c>
      <c r="L176" s="4"/>
      <c r="M176" s="4">
        <v>7</v>
      </c>
      <c r="N176" s="4"/>
    </row>
    <row r="177" spans="1:14" ht="15">
      <c r="A177" s="4" t="s">
        <v>6</v>
      </c>
      <c r="B177" s="4" t="s">
        <v>9</v>
      </c>
      <c r="C177" s="4">
        <v>97</v>
      </c>
      <c r="D177" s="4">
        <f>D175+D176</f>
        <v>89</v>
      </c>
      <c r="E177" s="4" t="s">
        <v>6</v>
      </c>
      <c r="F177" s="4" t="s">
        <v>6</v>
      </c>
      <c r="G177" s="4">
        <f>G175+G176</f>
        <v>97</v>
      </c>
      <c r="H177" s="4">
        <f>H175+H176</f>
        <v>94</v>
      </c>
      <c r="I177" s="4" t="s">
        <v>6</v>
      </c>
      <c r="J177" s="4" t="s">
        <v>6</v>
      </c>
      <c r="K177" s="4">
        <f>K175+K176</f>
        <v>97</v>
      </c>
      <c r="L177" s="4" t="s">
        <v>6</v>
      </c>
      <c r="M177" s="4">
        <f>M175+M176</f>
        <v>97</v>
      </c>
      <c r="N177" s="4" t="s">
        <v>6</v>
      </c>
    </row>
    <row r="178" spans="1:14" ht="45">
      <c r="A178" s="4" t="s">
        <v>6</v>
      </c>
      <c r="B178" s="4" t="s">
        <v>27</v>
      </c>
      <c r="C178" s="4" t="s">
        <v>8</v>
      </c>
      <c r="D178" s="4" t="s">
        <v>8</v>
      </c>
      <c r="E178" s="4" t="s">
        <v>6</v>
      </c>
      <c r="F178" s="4" t="s">
        <v>6</v>
      </c>
      <c r="G178" s="4" t="s">
        <v>8</v>
      </c>
      <c r="H178" s="4" t="s">
        <v>8</v>
      </c>
      <c r="I178" s="4" t="s">
        <v>6</v>
      </c>
      <c r="J178" s="4" t="s">
        <v>6</v>
      </c>
      <c r="K178" s="4" t="s">
        <v>8</v>
      </c>
      <c r="L178" s="4" t="s">
        <v>6</v>
      </c>
      <c r="M178" s="4" t="s">
        <v>8</v>
      </c>
      <c r="N178" s="4" t="s">
        <v>6</v>
      </c>
    </row>
    <row r="181" spans="1:12" ht="15" customHeight="1">
      <c r="A181" s="195" t="s">
        <v>70</v>
      </c>
      <c r="B181" s="195"/>
      <c r="C181" s="195"/>
      <c r="D181" s="195"/>
      <c r="E181" s="195"/>
      <c r="F181" s="195"/>
      <c r="G181" s="195"/>
      <c r="H181" s="195"/>
      <c r="I181" s="195"/>
      <c r="J181" s="195"/>
      <c r="K181" s="195"/>
      <c r="L181" s="195"/>
    </row>
    <row r="182" spans="1:12" ht="15" customHeight="1">
      <c r="A182" s="195" t="s">
        <v>400</v>
      </c>
      <c r="B182" s="195"/>
      <c r="C182" s="195"/>
      <c r="D182" s="195"/>
      <c r="E182" s="195"/>
      <c r="F182" s="195"/>
      <c r="G182" s="195"/>
      <c r="H182" s="195"/>
      <c r="I182" s="195"/>
      <c r="J182" s="195"/>
      <c r="K182" s="195"/>
      <c r="L182" s="195"/>
    </row>
    <row r="183" ht="15">
      <c r="L183" s="1" t="s">
        <v>0</v>
      </c>
    </row>
    <row r="184" spans="1:12" ht="21.75" customHeight="1">
      <c r="A184" s="191" t="s">
        <v>14</v>
      </c>
      <c r="B184" s="191" t="s">
        <v>28</v>
      </c>
      <c r="C184" s="191" t="s">
        <v>29</v>
      </c>
      <c r="D184" s="196" t="s">
        <v>404</v>
      </c>
      <c r="E184" s="197"/>
      <c r="F184" s="198"/>
      <c r="G184" s="191" t="s">
        <v>405</v>
      </c>
      <c r="H184" s="191"/>
      <c r="I184" s="191"/>
      <c r="J184" s="191" t="s">
        <v>380</v>
      </c>
      <c r="K184" s="191"/>
      <c r="L184" s="191"/>
    </row>
    <row r="185" spans="1:12" ht="30">
      <c r="A185" s="191"/>
      <c r="B185" s="191"/>
      <c r="C185" s="191"/>
      <c r="D185" s="4" t="s">
        <v>3</v>
      </c>
      <c r="E185" s="4" t="s">
        <v>4</v>
      </c>
      <c r="F185" s="4" t="s">
        <v>57</v>
      </c>
      <c r="G185" s="4" t="s">
        <v>3</v>
      </c>
      <c r="H185" s="4" t="s">
        <v>4</v>
      </c>
      <c r="I185" s="4" t="s">
        <v>49</v>
      </c>
      <c r="J185" s="4" t="s">
        <v>3</v>
      </c>
      <c r="K185" s="4" t="s">
        <v>4</v>
      </c>
      <c r="L185" s="4" t="s">
        <v>58</v>
      </c>
    </row>
    <row r="186" spans="1:12" ht="15">
      <c r="A186" s="4">
        <v>1</v>
      </c>
      <c r="B186" s="4">
        <v>2</v>
      </c>
      <c r="C186" s="4">
        <v>3</v>
      </c>
      <c r="D186" s="4">
        <v>4</v>
      </c>
      <c r="E186" s="4">
        <v>5</v>
      </c>
      <c r="F186" s="4">
        <v>6</v>
      </c>
      <c r="G186" s="4">
        <v>7</v>
      </c>
      <c r="H186" s="4">
        <v>8</v>
      </c>
      <c r="I186" s="4">
        <v>9</v>
      </c>
      <c r="J186" s="4">
        <v>10</v>
      </c>
      <c r="K186" s="4">
        <v>11</v>
      </c>
      <c r="L186" s="4">
        <v>12</v>
      </c>
    </row>
    <row r="187" spans="1:12" ht="15">
      <c r="A187" s="4" t="s">
        <v>6</v>
      </c>
      <c r="B187" s="5" t="s">
        <v>6</v>
      </c>
      <c r="C187" s="5" t="s">
        <v>6</v>
      </c>
      <c r="D187" s="5" t="s">
        <v>6</v>
      </c>
      <c r="E187" s="5" t="s">
        <v>6</v>
      </c>
      <c r="F187" s="5" t="s">
        <v>6</v>
      </c>
      <c r="G187" s="5" t="s">
        <v>6</v>
      </c>
      <c r="H187" s="5" t="s">
        <v>6</v>
      </c>
      <c r="I187" s="5" t="s">
        <v>6</v>
      </c>
      <c r="J187" s="5" t="s">
        <v>6</v>
      </c>
      <c r="K187" s="5" t="s">
        <v>6</v>
      </c>
      <c r="L187" s="5" t="s">
        <v>6</v>
      </c>
    </row>
    <row r="188" spans="1:12" ht="15">
      <c r="A188" s="4" t="s">
        <v>6</v>
      </c>
      <c r="B188" s="4" t="s">
        <v>9</v>
      </c>
      <c r="C188" s="5" t="s">
        <v>6</v>
      </c>
      <c r="D188" s="5" t="s">
        <v>6</v>
      </c>
      <c r="E188" s="5" t="s">
        <v>6</v>
      </c>
      <c r="F188" s="5" t="s">
        <v>6</v>
      </c>
      <c r="G188" s="5" t="s">
        <v>6</v>
      </c>
      <c r="H188" s="5" t="s">
        <v>6</v>
      </c>
      <c r="I188" s="5" t="s">
        <v>6</v>
      </c>
      <c r="J188" s="5" t="s">
        <v>6</v>
      </c>
      <c r="K188" s="5" t="s">
        <v>6</v>
      </c>
      <c r="L188" s="5" t="s">
        <v>6</v>
      </c>
    </row>
    <row r="190" spans="1:9" ht="15" customHeight="1">
      <c r="A190" s="200" t="s">
        <v>357</v>
      </c>
      <c r="B190" s="200"/>
      <c r="C190" s="200"/>
      <c r="D190" s="200"/>
      <c r="E190" s="200"/>
      <c r="F190" s="200"/>
      <c r="G190" s="200"/>
      <c r="H190" s="200"/>
      <c r="I190" s="200"/>
    </row>
    <row r="191" ht="15">
      <c r="I191" s="3" t="s">
        <v>0</v>
      </c>
    </row>
    <row r="192" spans="1:9" ht="21.75" customHeight="1">
      <c r="A192" s="191" t="s">
        <v>52</v>
      </c>
      <c r="B192" s="191" t="s">
        <v>28</v>
      </c>
      <c r="C192" s="191" t="s">
        <v>29</v>
      </c>
      <c r="D192" s="196" t="s">
        <v>89</v>
      </c>
      <c r="E192" s="197"/>
      <c r="F192" s="198"/>
      <c r="G192" s="191" t="s">
        <v>348</v>
      </c>
      <c r="H192" s="191"/>
      <c r="I192" s="191"/>
    </row>
    <row r="193" spans="1:9" ht="33" customHeight="1">
      <c r="A193" s="191"/>
      <c r="B193" s="191"/>
      <c r="C193" s="191"/>
      <c r="D193" s="4" t="s">
        <v>3</v>
      </c>
      <c r="E193" s="4" t="s">
        <v>4</v>
      </c>
      <c r="F193" s="4" t="s">
        <v>57</v>
      </c>
      <c r="G193" s="4" t="s">
        <v>3</v>
      </c>
      <c r="H193" s="4" t="s">
        <v>4</v>
      </c>
      <c r="I193" s="4" t="s">
        <v>49</v>
      </c>
    </row>
    <row r="194" spans="1:9" ht="15">
      <c r="A194" s="4">
        <v>1</v>
      </c>
      <c r="B194" s="4">
        <v>2</v>
      </c>
      <c r="C194" s="4">
        <v>3</v>
      </c>
      <c r="D194" s="4">
        <v>4</v>
      </c>
      <c r="E194" s="4">
        <v>5</v>
      </c>
      <c r="F194" s="4">
        <v>6</v>
      </c>
      <c r="G194" s="4">
        <v>7</v>
      </c>
      <c r="H194" s="4">
        <v>8</v>
      </c>
      <c r="I194" s="4">
        <v>9</v>
      </c>
    </row>
    <row r="195" spans="1:9" ht="15">
      <c r="A195" s="4" t="s">
        <v>6</v>
      </c>
      <c r="B195" s="5" t="s">
        <v>6</v>
      </c>
      <c r="C195" s="5" t="s">
        <v>6</v>
      </c>
      <c r="D195" s="5" t="s">
        <v>6</v>
      </c>
      <c r="E195" s="5" t="s">
        <v>6</v>
      </c>
      <c r="F195" s="5" t="s">
        <v>6</v>
      </c>
      <c r="G195" s="5" t="s">
        <v>6</v>
      </c>
      <c r="H195" s="5" t="s">
        <v>6</v>
      </c>
      <c r="I195" s="5" t="s">
        <v>6</v>
      </c>
    </row>
    <row r="196" spans="1:9" ht="15">
      <c r="A196" s="4" t="s">
        <v>6</v>
      </c>
      <c r="B196" s="4" t="s">
        <v>9</v>
      </c>
      <c r="C196" s="5" t="s">
        <v>6</v>
      </c>
      <c r="D196" s="5" t="s">
        <v>6</v>
      </c>
      <c r="E196" s="5" t="s">
        <v>6</v>
      </c>
      <c r="F196" s="5" t="s">
        <v>6</v>
      </c>
      <c r="G196" s="5" t="s">
        <v>6</v>
      </c>
      <c r="H196" s="5" t="s">
        <v>6</v>
      </c>
      <c r="I196" s="5" t="s">
        <v>6</v>
      </c>
    </row>
    <row r="199" spans="1:13" ht="15" customHeight="1">
      <c r="A199" s="200" t="s">
        <v>393</v>
      </c>
      <c r="B199" s="200"/>
      <c r="C199" s="200"/>
      <c r="D199" s="200"/>
      <c r="E199" s="200"/>
      <c r="F199" s="200"/>
      <c r="G199" s="200"/>
      <c r="H199" s="200"/>
      <c r="I199" s="200"/>
      <c r="J199" s="200"/>
      <c r="K199" s="200"/>
      <c r="L199" s="200"/>
      <c r="M199" s="200"/>
    </row>
    <row r="200" ht="15">
      <c r="M200" s="3" t="s">
        <v>0</v>
      </c>
    </row>
    <row r="201" spans="1:13" ht="31.5" customHeight="1">
      <c r="A201" s="201" t="s">
        <v>60</v>
      </c>
      <c r="B201" s="201" t="s">
        <v>59</v>
      </c>
      <c r="C201" s="191" t="s">
        <v>30</v>
      </c>
      <c r="D201" s="196" t="s">
        <v>344</v>
      </c>
      <c r="E201" s="198"/>
      <c r="F201" s="191" t="s">
        <v>345</v>
      </c>
      <c r="G201" s="191"/>
      <c r="H201" s="191" t="s">
        <v>346</v>
      </c>
      <c r="I201" s="191"/>
      <c r="J201" s="191" t="s">
        <v>89</v>
      </c>
      <c r="K201" s="191"/>
      <c r="L201" s="191" t="s">
        <v>348</v>
      </c>
      <c r="M201" s="191"/>
    </row>
    <row r="202" spans="1:13" ht="124.5" customHeight="1">
      <c r="A202" s="208"/>
      <c r="B202" s="208"/>
      <c r="C202" s="191"/>
      <c r="D202" s="4" t="s">
        <v>32</v>
      </c>
      <c r="E202" s="4" t="s">
        <v>31</v>
      </c>
      <c r="F202" s="4" t="s">
        <v>32</v>
      </c>
      <c r="G202" s="4" t="s">
        <v>31</v>
      </c>
      <c r="H202" s="4" t="s">
        <v>32</v>
      </c>
      <c r="I202" s="4" t="s">
        <v>31</v>
      </c>
      <c r="J202" s="4" t="s">
        <v>32</v>
      </c>
      <c r="K202" s="4" t="s">
        <v>31</v>
      </c>
      <c r="L202" s="4" t="s">
        <v>32</v>
      </c>
      <c r="M202" s="4" t="s">
        <v>31</v>
      </c>
    </row>
    <row r="203" spans="1:13" ht="15">
      <c r="A203" s="4">
        <v>1</v>
      </c>
      <c r="B203" s="4">
        <v>2</v>
      </c>
      <c r="C203" s="4">
        <v>3</v>
      </c>
      <c r="D203" s="4">
        <v>4</v>
      </c>
      <c r="E203" s="4">
        <v>5</v>
      </c>
      <c r="F203" s="4">
        <v>6</v>
      </c>
      <c r="G203" s="4">
        <v>7</v>
      </c>
      <c r="H203" s="4">
        <v>8</v>
      </c>
      <c r="I203" s="4">
        <v>9</v>
      </c>
      <c r="J203" s="4">
        <v>10</v>
      </c>
      <c r="K203" s="4">
        <v>11</v>
      </c>
      <c r="L203" s="4">
        <v>12</v>
      </c>
      <c r="M203" s="4">
        <v>13</v>
      </c>
    </row>
    <row r="204" spans="1:13" ht="15">
      <c r="A204" s="4" t="s">
        <v>6</v>
      </c>
      <c r="B204" s="4" t="s">
        <v>6</v>
      </c>
      <c r="C204" s="4" t="s">
        <v>6</v>
      </c>
      <c r="D204" s="4" t="s">
        <v>6</v>
      </c>
      <c r="E204" s="4" t="s">
        <v>6</v>
      </c>
      <c r="F204" s="4" t="s">
        <v>6</v>
      </c>
      <c r="G204" s="4" t="s">
        <v>6</v>
      </c>
      <c r="H204" s="4" t="s">
        <v>6</v>
      </c>
      <c r="I204" s="4" t="s">
        <v>6</v>
      </c>
      <c r="J204" s="4" t="s">
        <v>6</v>
      </c>
      <c r="K204" s="4" t="s">
        <v>6</v>
      </c>
      <c r="L204" s="4" t="s">
        <v>6</v>
      </c>
      <c r="M204" s="4" t="s">
        <v>6</v>
      </c>
    </row>
    <row r="205" spans="1:13" ht="15">
      <c r="A205" s="4" t="s">
        <v>6</v>
      </c>
      <c r="B205" s="4" t="s">
        <v>6</v>
      </c>
      <c r="C205" s="4" t="s">
        <v>6</v>
      </c>
      <c r="D205" s="4" t="s">
        <v>6</v>
      </c>
      <c r="E205" s="4" t="s">
        <v>6</v>
      </c>
      <c r="F205" s="4" t="s">
        <v>6</v>
      </c>
      <c r="G205" s="4" t="s">
        <v>6</v>
      </c>
      <c r="H205" s="4" t="s">
        <v>6</v>
      </c>
      <c r="I205" s="4" t="s">
        <v>6</v>
      </c>
      <c r="J205" s="4" t="s">
        <v>6</v>
      </c>
      <c r="K205" s="4" t="s">
        <v>6</v>
      </c>
      <c r="L205" s="4" t="s">
        <v>6</v>
      </c>
      <c r="M205" s="4" t="s">
        <v>6</v>
      </c>
    </row>
    <row r="207" spans="1:10" ht="42" customHeight="1">
      <c r="A207" s="199" t="s">
        <v>360</v>
      </c>
      <c r="B207" s="199"/>
      <c r="C207" s="199"/>
      <c r="D207" s="199"/>
      <c r="E207" s="199"/>
      <c r="F207" s="199"/>
      <c r="G207" s="199"/>
      <c r="H207" s="199"/>
      <c r="I207" s="199"/>
      <c r="J207" s="199"/>
    </row>
    <row r="208" spans="1:13" ht="37.5" customHeight="1">
      <c r="A208" s="217" t="s">
        <v>430</v>
      </c>
      <c r="B208" s="218"/>
      <c r="C208" s="218"/>
      <c r="D208" s="218"/>
      <c r="E208" s="218"/>
      <c r="F208" s="218"/>
      <c r="G208" s="218"/>
      <c r="H208" s="218"/>
      <c r="I208" s="218"/>
      <c r="J208" s="218"/>
      <c r="K208" s="218"/>
      <c r="L208" s="218"/>
      <c r="M208" s="218"/>
    </row>
    <row r="209" spans="1:10" ht="15" customHeight="1">
      <c r="A209" s="195" t="s">
        <v>401</v>
      </c>
      <c r="B209" s="195"/>
      <c r="C209" s="195"/>
      <c r="D209" s="195"/>
      <c r="E209" s="195"/>
      <c r="F209" s="195"/>
      <c r="G209" s="195"/>
      <c r="H209" s="195"/>
      <c r="I209" s="195"/>
      <c r="J209" s="195"/>
    </row>
    <row r="210" spans="1:10" ht="17.25" customHeight="1">
      <c r="A210" s="195" t="s">
        <v>374</v>
      </c>
      <c r="B210" s="195"/>
      <c r="C210" s="195"/>
      <c r="D210" s="195"/>
      <c r="E210" s="195"/>
      <c r="F210" s="195"/>
      <c r="G210" s="195"/>
      <c r="H210" s="195"/>
      <c r="I210" s="195"/>
      <c r="J210" s="195"/>
    </row>
    <row r="211" ht="15">
      <c r="J211" s="3" t="s">
        <v>0</v>
      </c>
    </row>
    <row r="212" spans="1:10" ht="72.75" customHeight="1">
      <c r="A212" s="191" t="s">
        <v>33</v>
      </c>
      <c r="B212" s="191" t="s">
        <v>2</v>
      </c>
      <c r="C212" s="191" t="s">
        <v>34</v>
      </c>
      <c r="D212" s="191" t="s">
        <v>61</v>
      </c>
      <c r="E212" s="191" t="s">
        <v>35</v>
      </c>
      <c r="F212" s="191" t="s">
        <v>36</v>
      </c>
      <c r="G212" s="191" t="s">
        <v>62</v>
      </c>
      <c r="H212" s="191" t="s">
        <v>37</v>
      </c>
      <c r="I212" s="191"/>
      <c r="J212" s="191" t="s">
        <v>63</v>
      </c>
    </row>
    <row r="213" spans="1:10" ht="68.25" customHeight="1">
      <c r="A213" s="191"/>
      <c r="B213" s="191"/>
      <c r="C213" s="191"/>
      <c r="D213" s="191"/>
      <c r="E213" s="191"/>
      <c r="F213" s="191"/>
      <c r="G213" s="191"/>
      <c r="H213" s="4" t="s">
        <v>38</v>
      </c>
      <c r="I213" s="4" t="s">
        <v>39</v>
      </c>
      <c r="J213" s="191"/>
    </row>
    <row r="214" spans="1:10" ht="15">
      <c r="A214" s="4">
        <v>1</v>
      </c>
      <c r="B214" s="4">
        <v>2</v>
      </c>
      <c r="C214" s="4">
        <v>3</v>
      </c>
      <c r="D214" s="4">
        <v>4</v>
      </c>
      <c r="E214" s="4">
        <v>5</v>
      </c>
      <c r="F214" s="4">
        <v>6</v>
      </c>
      <c r="G214" s="4">
        <v>7</v>
      </c>
      <c r="H214" s="4">
        <v>8</v>
      </c>
      <c r="I214" s="4">
        <v>9</v>
      </c>
      <c r="J214" s="4">
        <v>10</v>
      </c>
    </row>
    <row r="215" spans="1:11" ht="15">
      <c r="A215" s="20">
        <v>2111</v>
      </c>
      <c r="B215" s="18" t="s">
        <v>98</v>
      </c>
      <c r="C215" s="39">
        <v>6074300</v>
      </c>
      <c r="D215" s="39">
        <v>6074300</v>
      </c>
      <c r="E215" s="39"/>
      <c r="F215" s="39"/>
      <c r="G215" s="39"/>
      <c r="H215" s="39"/>
      <c r="I215" s="39"/>
      <c r="J215" s="39">
        <f>D215+F215</f>
        <v>6074300</v>
      </c>
      <c r="K215" s="36"/>
    </row>
    <row r="216" spans="1:11" ht="15">
      <c r="A216" s="20">
        <v>2120</v>
      </c>
      <c r="B216" s="18" t="s">
        <v>99</v>
      </c>
      <c r="C216" s="39">
        <v>1300856</v>
      </c>
      <c r="D216" s="39">
        <v>1300856</v>
      </c>
      <c r="E216" s="39"/>
      <c r="F216" s="39"/>
      <c r="G216" s="39"/>
      <c r="H216" s="39"/>
      <c r="I216" s="39"/>
      <c r="J216" s="39">
        <f aca="true" t="shared" si="7" ref="J216:J223">D216+F216</f>
        <v>1300856</v>
      </c>
      <c r="K216" s="36"/>
    </row>
    <row r="217" spans="1:11" ht="26.25">
      <c r="A217" s="20">
        <v>2210</v>
      </c>
      <c r="B217" s="18" t="s">
        <v>100</v>
      </c>
      <c r="C217" s="39">
        <v>296041</v>
      </c>
      <c r="D217" s="39">
        <v>296041</v>
      </c>
      <c r="E217" s="39"/>
      <c r="F217" s="39"/>
      <c r="G217" s="39"/>
      <c r="H217" s="39"/>
      <c r="I217" s="39"/>
      <c r="J217" s="39">
        <f t="shared" si="7"/>
        <v>296041</v>
      </c>
      <c r="K217" s="36"/>
    </row>
    <row r="218" spans="1:11" ht="15">
      <c r="A218" s="20">
        <v>2240</v>
      </c>
      <c r="B218" s="18" t="s">
        <v>103</v>
      </c>
      <c r="C218" s="39">
        <v>240500</v>
      </c>
      <c r="D218" s="39">
        <v>240500</v>
      </c>
      <c r="E218" s="39"/>
      <c r="F218" s="39"/>
      <c r="G218" s="39"/>
      <c r="H218" s="39"/>
      <c r="I218" s="39"/>
      <c r="J218" s="39">
        <f t="shared" si="7"/>
        <v>240500</v>
      </c>
      <c r="K218" s="36"/>
    </row>
    <row r="219" spans="1:11" ht="15">
      <c r="A219" s="20">
        <v>2250</v>
      </c>
      <c r="B219" s="18" t="s">
        <v>104</v>
      </c>
      <c r="C219" s="39">
        <v>3400</v>
      </c>
      <c r="D219" s="39">
        <v>3400</v>
      </c>
      <c r="E219" s="39"/>
      <c r="F219" s="39"/>
      <c r="G219" s="39"/>
      <c r="H219" s="39"/>
      <c r="I219" s="39"/>
      <c r="J219" s="39">
        <f t="shared" si="7"/>
        <v>3400</v>
      </c>
      <c r="K219" s="36"/>
    </row>
    <row r="220" spans="1:11" ht="18" customHeight="1">
      <c r="A220" s="20">
        <v>2270</v>
      </c>
      <c r="B220" s="18" t="s">
        <v>105</v>
      </c>
      <c r="C220" s="40">
        <v>487842</v>
      </c>
      <c r="D220" s="39">
        <v>483447</v>
      </c>
      <c r="E220" s="39">
        <v>711141.73</v>
      </c>
      <c r="F220" s="39"/>
      <c r="G220" s="39">
        <f>F220-E220</f>
        <v>-711141.73</v>
      </c>
      <c r="H220" s="39"/>
      <c r="I220" s="39"/>
      <c r="J220" s="39">
        <f t="shared" si="7"/>
        <v>483447</v>
      </c>
      <c r="K220" s="36"/>
    </row>
    <row r="221" spans="1:11" ht="39">
      <c r="A221" s="20">
        <v>2282</v>
      </c>
      <c r="B221" s="18" t="s">
        <v>106</v>
      </c>
      <c r="C221" s="39">
        <v>2169</v>
      </c>
      <c r="D221" s="39">
        <v>2169</v>
      </c>
      <c r="E221" s="39"/>
      <c r="F221" s="39"/>
      <c r="G221" s="39"/>
      <c r="H221" s="39"/>
      <c r="I221" s="39"/>
      <c r="J221" s="39">
        <f t="shared" si="7"/>
        <v>2169</v>
      </c>
      <c r="K221" s="36"/>
    </row>
    <row r="222" spans="1:11" ht="15">
      <c r="A222" s="19">
        <v>2800</v>
      </c>
      <c r="B222" s="18" t="s">
        <v>108</v>
      </c>
      <c r="C222" s="39">
        <v>1135</v>
      </c>
      <c r="D222" s="39">
        <v>1106</v>
      </c>
      <c r="E222" s="39"/>
      <c r="F222" s="39"/>
      <c r="G222" s="39"/>
      <c r="H222" s="39"/>
      <c r="I222" s="39"/>
      <c r="J222" s="39">
        <f t="shared" si="7"/>
        <v>1106</v>
      </c>
      <c r="K222" s="36"/>
    </row>
    <row r="223" spans="1:11" ht="26.25">
      <c r="A223" s="20">
        <v>3110</v>
      </c>
      <c r="B223" s="18" t="s">
        <v>109</v>
      </c>
      <c r="C223" s="39">
        <v>7999</v>
      </c>
      <c r="D223" s="39">
        <v>7999</v>
      </c>
      <c r="E223" s="39"/>
      <c r="F223" s="39"/>
      <c r="G223" s="39"/>
      <c r="H223" s="39"/>
      <c r="I223" s="39"/>
      <c r="J223" s="39">
        <f t="shared" si="7"/>
        <v>7999</v>
      </c>
      <c r="K223" s="36"/>
    </row>
    <row r="224" spans="1:11" ht="15">
      <c r="A224" s="20">
        <v>3132</v>
      </c>
      <c r="B224" s="18" t="s">
        <v>110</v>
      </c>
      <c r="C224" s="39"/>
      <c r="D224" s="39"/>
      <c r="E224" s="39"/>
      <c r="F224" s="39"/>
      <c r="G224" s="39"/>
      <c r="H224" s="39"/>
      <c r="I224" s="39" t="s">
        <v>6</v>
      </c>
      <c r="J224" s="39"/>
      <c r="K224" s="36"/>
    </row>
    <row r="225" spans="1:11" ht="26.25">
      <c r="A225" s="20">
        <v>3142</v>
      </c>
      <c r="B225" s="18" t="s">
        <v>111</v>
      </c>
      <c r="C225" s="39"/>
      <c r="D225" s="39"/>
      <c r="E225" s="39"/>
      <c r="F225" s="39"/>
      <c r="G225" s="39"/>
      <c r="H225" s="39"/>
      <c r="I225" s="39" t="s">
        <v>6</v>
      </c>
      <c r="J225" s="39"/>
      <c r="K225" s="36"/>
    </row>
    <row r="226" spans="1:10" ht="15">
      <c r="A226" s="4" t="s">
        <v>6</v>
      </c>
      <c r="B226" s="4" t="s">
        <v>9</v>
      </c>
      <c r="C226" s="38">
        <f aca="true" t="shared" si="8" ref="C226:J226">SUM(C215:C225)</f>
        <v>8414242</v>
      </c>
      <c r="D226" s="38">
        <f t="shared" si="8"/>
        <v>8409818</v>
      </c>
      <c r="E226" s="38">
        <f t="shared" si="8"/>
        <v>711141.73</v>
      </c>
      <c r="F226" s="41">
        <f t="shared" si="8"/>
        <v>0</v>
      </c>
      <c r="G226" s="38">
        <f t="shared" si="8"/>
        <v>-711141.73</v>
      </c>
      <c r="H226" s="41">
        <f t="shared" si="8"/>
        <v>0</v>
      </c>
      <c r="I226" s="41">
        <f t="shared" si="8"/>
        <v>0</v>
      </c>
      <c r="J226" s="41">
        <f t="shared" si="8"/>
        <v>8409818</v>
      </c>
    </row>
    <row r="229" spans="1:12" ht="15" customHeight="1">
      <c r="A229" s="200" t="s">
        <v>363</v>
      </c>
      <c r="B229" s="200"/>
      <c r="C229" s="200"/>
      <c r="D229" s="200"/>
      <c r="E229" s="200"/>
      <c r="F229" s="200"/>
      <c r="G229" s="200"/>
      <c r="H229" s="200"/>
      <c r="I229" s="200"/>
      <c r="J229" s="200"/>
      <c r="K229" s="200"/>
      <c r="L229" s="200"/>
    </row>
    <row r="230" ht="15">
      <c r="L230" s="3" t="s">
        <v>0</v>
      </c>
    </row>
    <row r="231" spans="1:12" ht="15">
      <c r="A231" s="191" t="s">
        <v>33</v>
      </c>
      <c r="B231" s="191" t="s">
        <v>2</v>
      </c>
      <c r="C231" s="204" t="s">
        <v>93</v>
      </c>
      <c r="D231" s="216"/>
      <c r="E231" s="216"/>
      <c r="F231" s="216"/>
      <c r="G231" s="205"/>
      <c r="H231" s="191" t="s">
        <v>94</v>
      </c>
      <c r="I231" s="191"/>
      <c r="J231" s="191"/>
      <c r="K231" s="191"/>
      <c r="L231" s="191"/>
    </row>
    <row r="232" spans="1:12" ht="119.25" customHeight="1">
      <c r="A232" s="191"/>
      <c r="B232" s="191"/>
      <c r="C232" s="191" t="s">
        <v>40</v>
      </c>
      <c r="D232" s="191" t="s">
        <v>41</v>
      </c>
      <c r="E232" s="191" t="s">
        <v>42</v>
      </c>
      <c r="F232" s="191"/>
      <c r="G232" s="191" t="s">
        <v>64</v>
      </c>
      <c r="H232" s="191" t="s">
        <v>43</v>
      </c>
      <c r="I232" s="191" t="s">
        <v>65</v>
      </c>
      <c r="J232" s="191" t="s">
        <v>42</v>
      </c>
      <c r="K232" s="191"/>
      <c r="L232" s="191" t="s">
        <v>66</v>
      </c>
    </row>
    <row r="233" spans="1:12" ht="30">
      <c r="A233" s="191"/>
      <c r="B233" s="191"/>
      <c r="C233" s="191"/>
      <c r="D233" s="191"/>
      <c r="E233" s="4" t="s">
        <v>38</v>
      </c>
      <c r="F233" s="4" t="s">
        <v>39</v>
      </c>
      <c r="G233" s="191"/>
      <c r="H233" s="191"/>
      <c r="I233" s="191"/>
      <c r="J233" s="4" t="s">
        <v>38</v>
      </c>
      <c r="K233" s="4" t="s">
        <v>39</v>
      </c>
      <c r="L233" s="191"/>
    </row>
    <row r="234" spans="1:12" ht="15">
      <c r="A234" s="4">
        <v>1</v>
      </c>
      <c r="B234" s="4">
        <v>2</v>
      </c>
      <c r="C234" s="4">
        <v>3</v>
      </c>
      <c r="D234" s="4">
        <v>4</v>
      </c>
      <c r="E234" s="4">
        <v>5</v>
      </c>
      <c r="F234" s="4">
        <v>6</v>
      </c>
      <c r="G234" s="4">
        <v>7</v>
      </c>
      <c r="H234" s="4">
        <v>8</v>
      </c>
      <c r="I234" s="4">
        <v>9</v>
      </c>
      <c r="J234" s="4">
        <v>10</v>
      </c>
      <c r="K234" s="4">
        <v>11</v>
      </c>
      <c r="L234" s="4">
        <v>12</v>
      </c>
    </row>
    <row r="235" spans="1:12" ht="15">
      <c r="A235" s="20">
        <v>2111</v>
      </c>
      <c r="B235" s="18" t="s">
        <v>98</v>
      </c>
      <c r="C235" s="38">
        <v>6892700</v>
      </c>
      <c r="D235" s="39">
        <f aca="true" t="shared" si="9" ref="D235:D243">F215</f>
        <v>0</v>
      </c>
      <c r="E235" s="39"/>
      <c r="F235" s="39"/>
      <c r="G235" s="39">
        <f>C235-E235</f>
        <v>6892700</v>
      </c>
      <c r="H235" s="39">
        <v>8174600</v>
      </c>
      <c r="I235" s="39"/>
      <c r="J235" s="39"/>
      <c r="K235" s="39"/>
      <c r="L235" s="39">
        <f>H235-I235</f>
        <v>8174600</v>
      </c>
    </row>
    <row r="236" spans="1:12" ht="15">
      <c r="A236" s="20">
        <v>2120</v>
      </c>
      <c r="B236" s="18" t="s">
        <v>99</v>
      </c>
      <c r="C236" s="38">
        <v>1491900</v>
      </c>
      <c r="D236" s="39">
        <f t="shared" si="9"/>
        <v>0</v>
      </c>
      <c r="E236" s="39"/>
      <c r="F236" s="39"/>
      <c r="G236" s="39">
        <f aca="true" t="shared" si="10" ref="G236:G243">C236-E236</f>
        <v>1491900</v>
      </c>
      <c r="H236" s="39">
        <v>1798800</v>
      </c>
      <c r="I236" s="39"/>
      <c r="J236" s="39"/>
      <c r="K236" s="39"/>
      <c r="L236" s="39">
        <f aca="true" t="shared" si="11" ref="L236:L243">H236-I236</f>
        <v>1798800</v>
      </c>
    </row>
    <row r="237" spans="1:12" ht="26.25">
      <c r="A237" s="20">
        <v>2210</v>
      </c>
      <c r="B237" s="18" t="s">
        <v>100</v>
      </c>
      <c r="C237" s="38">
        <v>519766</v>
      </c>
      <c r="D237" s="39">
        <f t="shared" si="9"/>
        <v>0</v>
      </c>
      <c r="E237" s="39"/>
      <c r="F237" s="39"/>
      <c r="G237" s="39">
        <f t="shared" si="10"/>
        <v>519766</v>
      </c>
      <c r="H237" s="39">
        <v>694800</v>
      </c>
      <c r="I237" s="39"/>
      <c r="J237" s="39"/>
      <c r="K237" s="39"/>
      <c r="L237" s="39">
        <f t="shared" si="11"/>
        <v>694800</v>
      </c>
    </row>
    <row r="238" spans="1:12" ht="15">
      <c r="A238" s="20">
        <v>2240</v>
      </c>
      <c r="B238" s="18" t="s">
        <v>103</v>
      </c>
      <c r="C238" s="38">
        <v>406040</v>
      </c>
      <c r="D238" s="39">
        <f t="shared" si="9"/>
        <v>0</v>
      </c>
      <c r="E238" s="39"/>
      <c r="F238" s="39"/>
      <c r="G238" s="39">
        <f t="shared" si="10"/>
        <v>406040</v>
      </c>
      <c r="H238" s="39">
        <v>395300</v>
      </c>
      <c r="I238" s="39"/>
      <c r="J238" s="39"/>
      <c r="K238" s="39"/>
      <c r="L238" s="39">
        <f t="shared" si="11"/>
        <v>395300</v>
      </c>
    </row>
    <row r="239" spans="1:12" ht="15">
      <c r="A239" s="20">
        <v>2250</v>
      </c>
      <c r="B239" s="18" t="s">
        <v>104</v>
      </c>
      <c r="C239" s="38">
        <v>5880</v>
      </c>
      <c r="D239" s="39">
        <f t="shared" si="9"/>
        <v>0</v>
      </c>
      <c r="E239" s="39"/>
      <c r="F239" s="39"/>
      <c r="G239" s="39">
        <f t="shared" si="10"/>
        <v>5880</v>
      </c>
      <c r="H239" s="39">
        <v>7700</v>
      </c>
      <c r="I239" s="39"/>
      <c r="J239" s="39"/>
      <c r="K239" s="39"/>
      <c r="L239" s="39">
        <f t="shared" si="11"/>
        <v>7700</v>
      </c>
    </row>
    <row r="240" spans="1:12" ht="26.25">
      <c r="A240" s="20">
        <v>2270</v>
      </c>
      <c r="B240" s="18" t="s">
        <v>105</v>
      </c>
      <c r="C240" s="38">
        <v>427000</v>
      </c>
      <c r="D240" s="39">
        <f t="shared" si="9"/>
        <v>0</v>
      </c>
      <c r="E240" s="39"/>
      <c r="F240" s="39"/>
      <c r="G240" s="39">
        <f t="shared" si="10"/>
        <v>427000</v>
      </c>
      <c r="H240" s="39">
        <v>398100</v>
      </c>
      <c r="I240" s="39"/>
      <c r="J240" s="39"/>
      <c r="K240" s="39"/>
      <c r="L240" s="39">
        <f t="shared" si="11"/>
        <v>398100</v>
      </c>
    </row>
    <row r="241" spans="1:12" ht="39">
      <c r="A241" s="20">
        <v>2282</v>
      </c>
      <c r="B241" s="18" t="s">
        <v>106</v>
      </c>
      <c r="C241" s="38">
        <v>2340</v>
      </c>
      <c r="D241" s="39">
        <f t="shared" si="9"/>
        <v>0</v>
      </c>
      <c r="E241" s="39"/>
      <c r="F241" s="39"/>
      <c r="G241" s="39">
        <f t="shared" si="10"/>
        <v>2340</v>
      </c>
      <c r="H241" s="39">
        <v>3200</v>
      </c>
      <c r="I241" s="39"/>
      <c r="J241" s="39"/>
      <c r="K241" s="39"/>
      <c r="L241" s="39">
        <f t="shared" si="11"/>
        <v>3200</v>
      </c>
    </row>
    <row r="242" spans="1:12" ht="15">
      <c r="A242" s="19">
        <v>2800</v>
      </c>
      <c r="B242" s="18" t="s">
        <v>108</v>
      </c>
      <c r="C242" s="38">
        <v>594</v>
      </c>
      <c r="D242" s="39">
        <f t="shared" si="9"/>
        <v>0</v>
      </c>
      <c r="E242" s="39"/>
      <c r="F242" s="39"/>
      <c r="G242" s="39">
        <f t="shared" si="10"/>
        <v>594</v>
      </c>
      <c r="H242" s="39">
        <v>1300</v>
      </c>
      <c r="I242" s="39"/>
      <c r="J242" s="39"/>
      <c r="K242" s="39"/>
      <c r="L242" s="39">
        <f t="shared" si="11"/>
        <v>1300</v>
      </c>
    </row>
    <row r="243" spans="1:12" ht="26.25">
      <c r="A243" s="20">
        <v>3110</v>
      </c>
      <c r="B243" s="18" t="s">
        <v>109</v>
      </c>
      <c r="C243" s="38">
        <v>156000</v>
      </c>
      <c r="D243" s="39">
        <f t="shared" si="9"/>
        <v>0</v>
      </c>
      <c r="E243" s="39"/>
      <c r="F243" s="39"/>
      <c r="G243" s="39">
        <f t="shared" si="10"/>
        <v>156000</v>
      </c>
      <c r="H243" s="39">
        <v>0</v>
      </c>
      <c r="I243" s="39"/>
      <c r="J243" s="39"/>
      <c r="K243" s="39"/>
      <c r="L243" s="39">
        <f t="shared" si="11"/>
        <v>0</v>
      </c>
    </row>
    <row r="244" spans="1:15" ht="15">
      <c r="A244" s="4" t="s">
        <v>6</v>
      </c>
      <c r="B244" s="4" t="s">
        <v>9</v>
      </c>
      <c r="C244" s="38">
        <f>SUM(C235:C243)</f>
        <v>9902220</v>
      </c>
      <c r="D244" s="38">
        <f aca="true" t="shared" si="12" ref="D244:L244">SUM(D235:D243)</f>
        <v>0</v>
      </c>
      <c r="E244" s="38">
        <f t="shared" si="12"/>
        <v>0</v>
      </c>
      <c r="F244" s="38">
        <f t="shared" si="12"/>
        <v>0</v>
      </c>
      <c r="G244" s="38">
        <f t="shared" si="12"/>
        <v>9902220</v>
      </c>
      <c r="H244" s="38">
        <f t="shared" si="12"/>
        <v>11473800</v>
      </c>
      <c r="I244" s="38">
        <f t="shared" si="12"/>
        <v>0</v>
      </c>
      <c r="J244" s="38">
        <f t="shared" si="12"/>
        <v>0</v>
      </c>
      <c r="K244" s="38">
        <f t="shared" si="12"/>
        <v>0</v>
      </c>
      <c r="L244" s="38">
        <f t="shared" si="12"/>
        <v>11473800</v>
      </c>
      <c r="O244" s="21"/>
    </row>
    <row r="247" spans="1:9" ht="15" customHeight="1">
      <c r="A247" s="200" t="s">
        <v>375</v>
      </c>
      <c r="B247" s="200"/>
      <c r="C247" s="200"/>
      <c r="D247" s="200"/>
      <c r="E247" s="200"/>
      <c r="F247" s="200"/>
      <c r="G247" s="200"/>
      <c r="H247" s="200"/>
      <c r="I247" s="200"/>
    </row>
    <row r="248" ht="15">
      <c r="I248" s="3" t="s">
        <v>0</v>
      </c>
    </row>
    <row r="249" spans="1:9" ht="136.5" customHeight="1">
      <c r="A249" s="4" t="s">
        <v>33</v>
      </c>
      <c r="B249" s="4" t="s">
        <v>2</v>
      </c>
      <c r="C249" s="4" t="s">
        <v>34</v>
      </c>
      <c r="D249" s="4" t="s">
        <v>44</v>
      </c>
      <c r="E249" s="4" t="s">
        <v>155</v>
      </c>
      <c r="F249" s="4" t="s">
        <v>364</v>
      </c>
      <c r="G249" s="4" t="s">
        <v>365</v>
      </c>
      <c r="H249" s="4" t="s">
        <v>45</v>
      </c>
      <c r="I249" s="4" t="s">
        <v>46</v>
      </c>
    </row>
    <row r="250" spans="1:9" ht="12" customHeight="1">
      <c r="A250" s="4">
        <v>1</v>
      </c>
      <c r="B250" s="4">
        <v>2</v>
      </c>
      <c r="C250" s="4">
        <v>3</v>
      </c>
      <c r="D250" s="4">
        <v>4</v>
      </c>
      <c r="E250" s="4">
        <v>5</v>
      </c>
      <c r="F250" s="4">
        <v>6</v>
      </c>
      <c r="G250" s="4">
        <v>7</v>
      </c>
      <c r="H250" s="4">
        <v>8</v>
      </c>
      <c r="I250" s="4">
        <v>9</v>
      </c>
    </row>
    <row r="251" spans="1:9" ht="15">
      <c r="A251" s="20">
        <v>2111</v>
      </c>
      <c r="B251" s="18" t="s">
        <v>98</v>
      </c>
      <c r="C251" s="39">
        <v>6074300</v>
      </c>
      <c r="D251" s="39">
        <v>6074300</v>
      </c>
      <c r="E251" s="4">
        <v>0</v>
      </c>
      <c r="F251" s="4">
        <v>0</v>
      </c>
      <c r="G251" s="4">
        <v>0</v>
      </c>
      <c r="H251" s="4"/>
      <c r="I251" s="4"/>
    </row>
    <row r="252" spans="1:9" ht="15">
      <c r="A252" s="20">
        <v>2120</v>
      </c>
      <c r="B252" s="18" t="s">
        <v>99</v>
      </c>
      <c r="C252" s="39">
        <v>1300856</v>
      </c>
      <c r="D252" s="39">
        <v>1300856</v>
      </c>
      <c r="E252" s="4">
        <v>0</v>
      </c>
      <c r="F252" s="4">
        <v>0</v>
      </c>
      <c r="G252" s="4">
        <v>0</v>
      </c>
      <c r="H252" s="4" t="s">
        <v>6</v>
      </c>
      <c r="I252" s="4" t="s">
        <v>6</v>
      </c>
    </row>
    <row r="253" spans="1:9" ht="26.25">
      <c r="A253" s="20">
        <v>2210</v>
      </c>
      <c r="B253" s="18" t="s">
        <v>100</v>
      </c>
      <c r="C253" s="39">
        <v>296041</v>
      </c>
      <c r="D253" s="39">
        <v>296041</v>
      </c>
      <c r="E253" s="4">
        <v>0</v>
      </c>
      <c r="F253" s="4">
        <v>0</v>
      </c>
      <c r="G253" s="4">
        <v>0</v>
      </c>
      <c r="H253" s="4"/>
      <c r="I253" s="4"/>
    </row>
    <row r="254" spans="1:9" ht="15">
      <c r="A254" s="20">
        <v>2240</v>
      </c>
      <c r="B254" s="18" t="s">
        <v>103</v>
      </c>
      <c r="C254" s="39">
        <v>240500</v>
      </c>
      <c r="D254" s="39">
        <v>240500</v>
      </c>
      <c r="E254" s="4">
        <v>0</v>
      </c>
      <c r="F254" s="4">
        <v>0</v>
      </c>
      <c r="G254" s="4">
        <v>0</v>
      </c>
      <c r="H254" s="4"/>
      <c r="I254" s="4"/>
    </row>
    <row r="255" spans="1:9" ht="15">
      <c r="A255" s="20">
        <v>2250</v>
      </c>
      <c r="B255" s="18" t="s">
        <v>104</v>
      </c>
      <c r="C255" s="39">
        <v>3400</v>
      </c>
      <c r="D255" s="39">
        <v>3400</v>
      </c>
      <c r="E255" s="4">
        <v>0</v>
      </c>
      <c r="F255" s="4">
        <v>0</v>
      </c>
      <c r="G255" s="4">
        <v>0</v>
      </c>
      <c r="H255" s="4"/>
      <c r="I255" s="4"/>
    </row>
    <row r="256" spans="1:9" ht="26.25">
      <c r="A256" s="20">
        <v>2270</v>
      </c>
      <c r="B256" s="18" t="s">
        <v>105</v>
      </c>
      <c r="C256" s="40">
        <v>487842</v>
      </c>
      <c r="D256" s="39">
        <v>483447</v>
      </c>
      <c r="E256" s="4">
        <v>0</v>
      </c>
      <c r="F256" s="4">
        <v>0</v>
      </c>
      <c r="G256" s="4">
        <v>0</v>
      </c>
      <c r="H256" s="4"/>
      <c r="I256" s="4"/>
    </row>
    <row r="257" spans="1:9" ht="39">
      <c r="A257" s="20">
        <v>2282</v>
      </c>
      <c r="B257" s="18" t="s">
        <v>106</v>
      </c>
      <c r="C257" s="39">
        <v>2169</v>
      </c>
      <c r="D257" s="39">
        <v>2169</v>
      </c>
      <c r="E257" s="4">
        <v>0</v>
      </c>
      <c r="F257" s="4">
        <v>0</v>
      </c>
      <c r="G257" s="4">
        <v>0</v>
      </c>
      <c r="H257" s="4"/>
      <c r="I257" s="4"/>
    </row>
    <row r="258" spans="1:9" ht="15">
      <c r="A258" s="19">
        <v>2800</v>
      </c>
      <c r="B258" s="18" t="s">
        <v>108</v>
      </c>
      <c r="C258" s="39">
        <v>1135</v>
      </c>
      <c r="D258" s="39">
        <v>1106</v>
      </c>
      <c r="E258" s="4">
        <v>0</v>
      </c>
      <c r="F258" s="4">
        <v>0</v>
      </c>
      <c r="G258" s="4">
        <v>0</v>
      </c>
      <c r="H258" s="4" t="s">
        <v>6</v>
      </c>
      <c r="I258" s="4" t="s">
        <v>6</v>
      </c>
    </row>
    <row r="259" spans="1:9" ht="26.25">
      <c r="A259" s="20">
        <v>3110</v>
      </c>
      <c r="B259" s="18" t="s">
        <v>109</v>
      </c>
      <c r="C259" s="39">
        <v>7999</v>
      </c>
      <c r="D259" s="39">
        <v>7999</v>
      </c>
      <c r="E259" s="4"/>
      <c r="F259" s="4"/>
      <c r="G259" s="4"/>
      <c r="H259" s="4"/>
      <c r="I259" s="4"/>
    </row>
    <row r="260" spans="1:9" ht="15">
      <c r="A260" s="4" t="s">
        <v>6</v>
      </c>
      <c r="B260" s="4" t="s">
        <v>9</v>
      </c>
      <c r="C260" s="38">
        <f>SUM(C251:C259)</f>
        <v>8414242</v>
      </c>
      <c r="D260" s="38">
        <f>SUM(D251:D259)</f>
        <v>8409818</v>
      </c>
      <c r="E260" s="4">
        <f>SUM(E251:E259)</f>
        <v>0</v>
      </c>
      <c r="F260" s="4">
        <f>SUM(F251:F259)</f>
        <v>0</v>
      </c>
      <c r="G260" s="4">
        <f>SUM(G251:G259)</f>
        <v>0</v>
      </c>
      <c r="H260" s="4" t="s">
        <v>6</v>
      </c>
      <c r="I260" s="4" t="s">
        <v>6</v>
      </c>
    </row>
    <row r="262" ht="12.75" customHeight="1"/>
    <row r="263" spans="1:9" ht="15" customHeight="1">
      <c r="A263" s="228" t="s">
        <v>156</v>
      </c>
      <c r="B263" s="228"/>
      <c r="C263" s="228"/>
      <c r="D263" s="228"/>
      <c r="E263" s="228"/>
      <c r="F263" s="228"/>
      <c r="G263" s="228"/>
      <c r="H263" s="228"/>
      <c r="I263" s="228"/>
    </row>
    <row r="264" spans="1:9" ht="63" customHeight="1">
      <c r="A264" s="217" t="s">
        <v>433</v>
      </c>
      <c r="B264" s="229"/>
      <c r="C264" s="229"/>
      <c r="D264" s="229"/>
      <c r="E264" s="229"/>
      <c r="F264" s="229"/>
      <c r="G264" s="229"/>
      <c r="H264" s="229"/>
      <c r="I264" s="229"/>
    </row>
    <row r="265" spans="1:9" ht="45.75" customHeight="1">
      <c r="A265" s="199" t="s">
        <v>424</v>
      </c>
      <c r="B265" s="199"/>
      <c r="C265" s="199"/>
      <c r="D265" s="199"/>
      <c r="E265" s="199"/>
      <c r="F265" s="199"/>
      <c r="G265" s="199"/>
      <c r="H265" s="199"/>
      <c r="I265" s="199"/>
    </row>
    <row r="266" spans="1:9" ht="56.25" customHeight="1">
      <c r="A266" s="217" t="s">
        <v>167</v>
      </c>
      <c r="B266" s="224"/>
      <c r="C266" s="224"/>
      <c r="D266" s="224"/>
      <c r="E266" s="224"/>
      <c r="F266" s="224"/>
      <c r="G266" s="224"/>
      <c r="H266" s="224"/>
      <c r="I266" s="224"/>
    </row>
    <row r="267" spans="1:9" s="12" customFormat="1" ht="30.75" customHeight="1">
      <c r="A267" s="212" t="s">
        <v>462</v>
      </c>
      <c r="B267" s="212"/>
      <c r="C267" s="10"/>
      <c r="D267" s="11"/>
      <c r="G267" s="190" t="s">
        <v>461</v>
      </c>
      <c r="H267" s="190"/>
      <c r="I267" s="190"/>
    </row>
    <row r="268" spans="1:9" s="8" customFormat="1" ht="15" customHeight="1">
      <c r="A268" s="9"/>
      <c r="D268" s="7" t="s">
        <v>47</v>
      </c>
      <c r="G268" s="211" t="s">
        <v>48</v>
      </c>
      <c r="H268" s="211"/>
      <c r="I268" s="211"/>
    </row>
    <row r="269" spans="1:9" s="12" customFormat="1" ht="12.75" customHeight="1">
      <c r="A269" s="212" t="s">
        <v>71</v>
      </c>
      <c r="B269" s="212"/>
      <c r="C269" s="10"/>
      <c r="D269" s="11"/>
      <c r="G269" s="190" t="s">
        <v>396</v>
      </c>
      <c r="H269" s="190"/>
      <c r="I269" s="190"/>
    </row>
    <row r="270" spans="1:9" s="8" customFormat="1" ht="15" customHeight="1">
      <c r="A270" s="9"/>
      <c r="D270" s="7" t="s">
        <v>47</v>
      </c>
      <c r="G270" s="211" t="s">
        <v>48</v>
      </c>
      <c r="H270" s="211"/>
      <c r="I270" s="211"/>
    </row>
  </sheetData>
  <sheetProtection/>
  <mergeCells count="169">
    <mergeCell ref="A19:N19"/>
    <mergeCell ref="G268:I268"/>
    <mergeCell ref="A269:B269"/>
    <mergeCell ref="G269:I269"/>
    <mergeCell ref="E232:F232"/>
    <mergeCell ref="G232:G233"/>
    <mergeCell ref="H232:H233"/>
    <mergeCell ref="I232:I233"/>
    <mergeCell ref="J232:K232"/>
    <mergeCell ref="L232:L233"/>
    <mergeCell ref="G270:I270"/>
    <mergeCell ref="A247:I247"/>
    <mergeCell ref="A263:I263"/>
    <mergeCell ref="A264:I264"/>
    <mergeCell ref="A265:I265"/>
    <mergeCell ref="A266:I266"/>
    <mergeCell ref="A267:B267"/>
    <mergeCell ref="G267:I267"/>
    <mergeCell ref="G212:G213"/>
    <mergeCell ref="H212:I212"/>
    <mergeCell ref="J212:J213"/>
    <mergeCell ref="A229:L229"/>
    <mergeCell ref="A231:A233"/>
    <mergeCell ref="B231:B233"/>
    <mergeCell ref="C231:G231"/>
    <mergeCell ref="H231:L231"/>
    <mergeCell ref="C232:C233"/>
    <mergeCell ref="D232:D233"/>
    <mergeCell ref="A207:J207"/>
    <mergeCell ref="A208:M208"/>
    <mergeCell ref="A209:J209"/>
    <mergeCell ref="A210:J210"/>
    <mergeCell ref="A212:A213"/>
    <mergeCell ref="B212:B213"/>
    <mergeCell ref="C212:C213"/>
    <mergeCell ref="D212:D213"/>
    <mergeCell ref="E212:E213"/>
    <mergeCell ref="F212:F213"/>
    <mergeCell ref="A199:M199"/>
    <mergeCell ref="A201:A202"/>
    <mergeCell ref="B201:B202"/>
    <mergeCell ref="C201:C202"/>
    <mergeCell ref="D201:E201"/>
    <mergeCell ref="F201:G201"/>
    <mergeCell ref="H201:I201"/>
    <mergeCell ref="J201:K201"/>
    <mergeCell ref="L201:M201"/>
    <mergeCell ref="A190:I190"/>
    <mergeCell ref="A192:A193"/>
    <mergeCell ref="B192:B193"/>
    <mergeCell ref="C192:C193"/>
    <mergeCell ref="D192:F192"/>
    <mergeCell ref="G192:I192"/>
    <mergeCell ref="A182:L182"/>
    <mergeCell ref="A184:A185"/>
    <mergeCell ref="B184:B185"/>
    <mergeCell ref="C184:C185"/>
    <mergeCell ref="D184:F184"/>
    <mergeCell ref="G184:I184"/>
    <mergeCell ref="J184:L184"/>
    <mergeCell ref="I172:J172"/>
    <mergeCell ref="K172:K173"/>
    <mergeCell ref="L172:L173"/>
    <mergeCell ref="M172:M173"/>
    <mergeCell ref="N172:N173"/>
    <mergeCell ref="A181:L181"/>
    <mergeCell ref="A169:N169"/>
    <mergeCell ref="A171:A173"/>
    <mergeCell ref="B171:B173"/>
    <mergeCell ref="C171:F171"/>
    <mergeCell ref="G171:J171"/>
    <mergeCell ref="K171:L171"/>
    <mergeCell ref="M171:N171"/>
    <mergeCell ref="C172:D172"/>
    <mergeCell ref="E172:F172"/>
    <mergeCell ref="G172:H172"/>
    <mergeCell ref="A156:K156"/>
    <mergeCell ref="A158:A159"/>
    <mergeCell ref="B158:C158"/>
    <mergeCell ref="D158:E158"/>
    <mergeCell ref="F158:G158"/>
    <mergeCell ref="H158:I158"/>
    <mergeCell ref="J158:K158"/>
    <mergeCell ref="K129:M129"/>
    <mergeCell ref="A142:J142"/>
    <mergeCell ref="A144:A145"/>
    <mergeCell ref="B144:B145"/>
    <mergeCell ref="C144:C145"/>
    <mergeCell ref="D144:D145"/>
    <mergeCell ref="E144:G144"/>
    <mergeCell ref="H144:J144"/>
    <mergeCell ref="A129:A130"/>
    <mergeCell ref="B129:B130"/>
    <mergeCell ref="C129:C130"/>
    <mergeCell ref="D129:D130"/>
    <mergeCell ref="E129:G129"/>
    <mergeCell ref="H129:J129"/>
    <mergeCell ref="A118:A119"/>
    <mergeCell ref="B118:B119"/>
    <mergeCell ref="C118:F118"/>
    <mergeCell ref="G118:J118"/>
    <mergeCell ref="A126:M126"/>
    <mergeCell ref="A127:M127"/>
    <mergeCell ref="A107:A108"/>
    <mergeCell ref="B107:B108"/>
    <mergeCell ref="C107:F107"/>
    <mergeCell ref="G107:J107"/>
    <mergeCell ref="K107:N107"/>
    <mergeCell ref="A116:J116"/>
    <mergeCell ref="A98:A99"/>
    <mergeCell ref="B98:B99"/>
    <mergeCell ref="C98:F98"/>
    <mergeCell ref="G98:J98"/>
    <mergeCell ref="A104:N104"/>
    <mergeCell ref="A105:N105"/>
    <mergeCell ref="A79:J79"/>
    <mergeCell ref="A81:A82"/>
    <mergeCell ref="B81:B82"/>
    <mergeCell ref="C81:F81"/>
    <mergeCell ref="G81:J81"/>
    <mergeCell ref="A96:J96"/>
    <mergeCell ref="A71:N71"/>
    <mergeCell ref="A73:A74"/>
    <mergeCell ref="B73:B74"/>
    <mergeCell ref="C73:F73"/>
    <mergeCell ref="G73:J73"/>
    <mergeCell ref="K73:N73"/>
    <mergeCell ref="A54:N54"/>
    <mergeCell ref="A56:A57"/>
    <mergeCell ref="B56:B57"/>
    <mergeCell ref="C56:F56"/>
    <mergeCell ref="G56:J56"/>
    <mergeCell ref="K56:N56"/>
    <mergeCell ref="A39:J39"/>
    <mergeCell ref="A41:A42"/>
    <mergeCell ref="B41:B42"/>
    <mergeCell ref="C41:F41"/>
    <mergeCell ref="G41:J41"/>
    <mergeCell ref="A53:N53"/>
    <mergeCell ref="A22:P22"/>
    <mergeCell ref="AG22:CD22"/>
    <mergeCell ref="CE22:EC22"/>
    <mergeCell ref="ED22:GB22"/>
    <mergeCell ref="A26:N26"/>
    <mergeCell ref="A28:A29"/>
    <mergeCell ref="B28:B29"/>
    <mergeCell ref="C28:F28"/>
    <mergeCell ref="G28:J28"/>
    <mergeCell ref="K28:N28"/>
    <mergeCell ref="F10:I10"/>
    <mergeCell ref="F11:I11"/>
    <mergeCell ref="B8:E8"/>
    <mergeCell ref="F9:H9"/>
    <mergeCell ref="A25:N25"/>
    <mergeCell ref="GC22:IA22"/>
    <mergeCell ref="A23:P23"/>
    <mergeCell ref="A24:P24"/>
    <mergeCell ref="A20:P20"/>
    <mergeCell ref="A21:P21"/>
    <mergeCell ref="A14:N14"/>
    <mergeCell ref="A15:N15"/>
    <mergeCell ref="A16:N16"/>
    <mergeCell ref="A17:N17"/>
    <mergeCell ref="A18:N18"/>
    <mergeCell ref="C5:J5"/>
    <mergeCell ref="A7:E7"/>
    <mergeCell ref="A9:E9"/>
    <mergeCell ref="B6:E6"/>
    <mergeCell ref="F7:H7"/>
  </mergeCells>
  <printOptions/>
  <pageMargins left="0.15748031496062992" right="0.15748031496062992" top="0.31496062992125984" bottom="0.2755905511811024" header="0.31496062992125984" footer="0.31496062992125984"/>
  <pageSetup fitToHeight="50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</cp:lastModifiedBy>
  <cp:lastPrinted>2020-02-26T13:56:53Z</cp:lastPrinted>
  <dcterms:created xsi:type="dcterms:W3CDTF">2018-08-27T10:46:38Z</dcterms:created>
  <dcterms:modified xsi:type="dcterms:W3CDTF">2023-06-07T11:40:00Z</dcterms:modified>
  <cp:category/>
  <cp:version/>
  <cp:contentType/>
  <cp:contentStatus/>
</cp:coreProperties>
</file>